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05" windowWidth="20115" windowHeight="7230" activeTab="3"/>
  </bookViews>
  <sheets>
    <sheet name="Navigation" sheetId="3" r:id="rId1"/>
    <sheet name="Strains" sheetId="2" r:id="rId2"/>
    <sheet name="980029" sheetId="1" r:id="rId3"/>
    <sheet name="Setup" sheetId="4" r:id="rId4"/>
  </sheets>
  <externalReferences>
    <externalReference r:id="rId5"/>
  </externalReferences>
  <definedNames>
    <definedName name="solver_adj" localSheetId="2" hidden="1">'980029'!$G$752:$J$752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'980029'!$H$755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W19" i="4"/>
  <c r="W20" s="1"/>
  <c r="Y20"/>
  <c r="Y5"/>
  <c r="Y6"/>
  <c r="Y7"/>
  <c r="Y8"/>
  <c r="Y9"/>
  <c r="Y10"/>
  <c r="Y4"/>
  <c r="T7"/>
  <c r="T8"/>
  <c r="T9"/>
  <c r="T10"/>
  <c r="T11"/>
  <c r="T12"/>
  <c r="T13"/>
  <c r="T15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34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10"/>
  <c r="J7"/>
  <c r="J8"/>
  <c r="J6"/>
  <c r="G37"/>
  <c r="H37" s="1"/>
  <c r="F800" i="1"/>
  <c r="G800" l="1"/>
  <c r="F799"/>
  <c r="G799" l="1"/>
  <c r="F798"/>
  <c r="G798" l="1"/>
  <c r="F797"/>
  <c r="G797" l="1"/>
  <c r="F796"/>
  <c r="G796" l="1"/>
  <c r="F795"/>
  <c r="G795" l="1"/>
  <c r="F794"/>
  <c r="G794" l="1"/>
  <c r="F793"/>
  <c r="G793" l="1"/>
  <c r="F792"/>
  <c r="G792" l="1"/>
  <c r="F791"/>
  <c r="G791" l="1"/>
  <c r="F790"/>
  <c r="G790" l="1"/>
  <c r="F789"/>
  <c r="G789" l="1"/>
  <c r="F788"/>
  <c r="G788" l="1"/>
  <c r="F787"/>
  <c r="G787" l="1"/>
  <c r="F786"/>
  <c r="G786" l="1"/>
  <c r="F785"/>
  <c r="G785" l="1"/>
  <c r="F784"/>
  <c r="G784" l="1"/>
  <c r="F783"/>
  <c r="G783" l="1"/>
  <c r="F782"/>
  <c r="G782" l="1"/>
  <c r="F781"/>
  <c r="G781" l="1"/>
  <c r="F780"/>
  <c r="G780" l="1"/>
  <c r="F779"/>
  <c r="G779" l="1"/>
  <c r="F778"/>
  <c r="G778" l="1"/>
  <c r="F777"/>
  <c r="G777" l="1"/>
  <c r="F776"/>
  <c r="G776" l="1"/>
  <c r="F775"/>
  <c r="G775" l="1"/>
  <c r="F774"/>
  <c r="G774" l="1"/>
  <c r="F773"/>
  <c r="G773" l="1"/>
  <c r="F772"/>
  <c r="G772" l="1"/>
  <c r="F771"/>
  <c r="G771" l="1"/>
  <c r="F770"/>
  <c r="G770" l="1"/>
  <c r="F769"/>
  <c r="G769" l="1"/>
  <c r="F768"/>
  <c r="G768" l="1"/>
  <c r="F767"/>
  <c r="G767" l="1"/>
  <c r="F766"/>
  <c r="G766" l="1"/>
  <c r="F765"/>
  <c r="G765" l="1"/>
  <c r="F764"/>
  <c r="G764" l="1"/>
  <c r="F763"/>
  <c r="G763" l="1"/>
  <c r="F762"/>
  <c r="G762" l="1"/>
  <c r="F761"/>
  <c r="G761" l="1"/>
  <c r="F760"/>
  <c r="G760" l="1"/>
  <c r="F759"/>
  <c r="G759" l="1"/>
  <c r="F758"/>
  <c r="G758" l="1"/>
  <c r="F757"/>
  <c r="G757" l="1"/>
  <c r="F756"/>
  <c r="G756" l="1"/>
  <c r="F755"/>
  <c r="G755" l="1"/>
  <c r="H755" s="1"/>
  <c r="G33" i="4"/>
  <c r="F737" i="1"/>
  <c r="G737" l="1"/>
  <c r="F736"/>
  <c r="G736" l="1"/>
  <c r="F735"/>
  <c r="G735" l="1"/>
  <c r="F734"/>
  <c r="G734" l="1"/>
  <c r="F733"/>
  <c r="G733" l="1"/>
  <c r="F732"/>
  <c r="G732" l="1"/>
  <c r="F731"/>
  <c r="G731" l="1"/>
  <c r="F730"/>
  <c r="G730" l="1"/>
  <c r="F729"/>
  <c r="G729" l="1"/>
  <c r="F728"/>
  <c r="G728" l="1"/>
  <c r="F727"/>
  <c r="G727" l="1"/>
  <c r="F726"/>
  <c r="G726" l="1"/>
  <c r="F725"/>
  <c r="G725" l="1"/>
  <c r="F724"/>
  <c r="G724" l="1"/>
  <c r="F723"/>
  <c r="G723" l="1"/>
  <c r="F722"/>
  <c r="G722" l="1"/>
  <c r="F721"/>
  <c r="G721" l="1"/>
  <c r="F720"/>
  <c r="G720" l="1"/>
  <c r="F719"/>
  <c r="G719" l="1"/>
  <c r="F718"/>
  <c r="G718" l="1"/>
  <c r="F717"/>
  <c r="G717" l="1"/>
  <c r="F716"/>
  <c r="G716" l="1"/>
  <c r="F715"/>
  <c r="G715" l="1"/>
  <c r="F714"/>
  <c r="G714" l="1"/>
  <c r="F713"/>
  <c r="G713" l="1"/>
  <c r="F712"/>
  <c r="G712" l="1"/>
  <c r="F711"/>
  <c r="G711" l="1"/>
  <c r="F710"/>
  <c r="G710" l="1"/>
  <c r="F709"/>
  <c r="G709" l="1"/>
  <c r="F708"/>
  <c r="G708" l="1"/>
  <c r="F707"/>
  <c r="G707" l="1"/>
  <c r="F706"/>
  <c r="G706" l="1"/>
  <c r="F705"/>
  <c r="G705" l="1"/>
  <c r="F704"/>
  <c r="G704" l="1"/>
  <c r="F703"/>
  <c r="G703" l="1"/>
  <c r="F702"/>
  <c r="G702" l="1"/>
  <c r="F701"/>
  <c r="G701" l="1"/>
  <c r="F700"/>
  <c r="G700" l="1"/>
  <c r="F699"/>
  <c r="G699" l="1"/>
  <c r="F698"/>
  <c r="G698" l="1"/>
  <c r="F697"/>
  <c r="G697" l="1"/>
  <c r="F696"/>
  <c r="G696" l="1"/>
  <c r="F695"/>
  <c r="G695" l="1"/>
  <c r="F694"/>
  <c r="G694" l="1"/>
  <c r="F693"/>
  <c r="G693" l="1"/>
  <c r="F692"/>
  <c r="F674"/>
  <c r="G692" l="1"/>
  <c r="H692" s="1"/>
  <c r="G674"/>
  <c r="F673"/>
  <c r="G673" l="1"/>
  <c r="F672"/>
  <c r="G672" l="1"/>
  <c r="F671"/>
  <c r="G671" l="1"/>
  <c r="F670"/>
  <c r="G670" l="1"/>
  <c r="F669"/>
  <c r="G669" l="1"/>
  <c r="F668"/>
  <c r="G668" l="1"/>
  <c r="F667"/>
  <c r="G667" l="1"/>
  <c r="F666"/>
  <c r="G666" l="1"/>
  <c r="F665"/>
  <c r="G665" l="1"/>
  <c r="F664"/>
  <c r="G664" l="1"/>
  <c r="F663"/>
  <c r="G663" l="1"/>
  <c r="F662"/>
  <c r="G662" l="1"/>
  <c r="F661"/>
  <c r="G661" l="1"/>
  <c r="F660"/>
  <c r="G660" l="1"/>
  <c r="F659"/>
  <c r="G659" l="1"/>
  <c r="F658"/>
  <c r="G658" l="1"/>
  <c r="F657"/>
  <c r="G657" l="1"/>
  <c r="F656"/>
  <c r="G656" l="1"/>
  <c r="F655"/>
  <c r="G655" l="1"/>
  <c r="F654"/>
  <c r="G654" l="1"/>
  <c r="F653"/>
  <c r="G653" l="1"/>
  <c r="F652"/>
  <c r="G652" l="1"/>
  <c r="F651"/>
  <c r="G651" l="1"/>
  <c r="F650"/>
  <c r="G650" l="1"/>
  <c r="F649"/>
  <c r="G649" l="1"/>
  <c r="F648"/>
  <c r="G648" l="1"/>
  <c r="F647"/>
  <c r="G647" l="1"/>
  <c r="F646"/>
  <c r="G646" l="1"/>
  <c r="F645"/>
  <c r="G645" l="1"/>
  <c r="F644"/>
  <c r="G644" l="1"/>
  <c r="F643"/>
  <c r="G643" l="1"/>
  <c r="F642"/>
  <c r="G642" l="1"/>
  <c r="F641"/>
  <c r="G641" l="1"/>
  <c r="F640"/>
  <c r="G640" l="1"/>
  <c r="F639"/>
  <c r="G639" l="1"/>
  <c r="F638"/>
  <c r="G638" l="1"/>
  <c r="F637"/>
  <c r="G637" l="1"/>
  <c r="F636"/>
  <c r="G636" l="1"/>
  <c r="F635"/>
  <c r="G635" l="1"/>
  <c r="F634"/>
  <c r="G634" l="1"/>
  <c r="F633"/>
  <c r="G633" l="1"/>
  <c r="F632"/>
  <c r="G632" l="1"/>
  <c r="F631"/>
  <c r="G631" l="1"/>
  <c r="F630"/>
  <c r="G630" l="1"/>
  <c r="F629"/>
  <c r="G629" l="1"/>
  <c r="H629" s="1"/>
  <c r="M14" i="2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G9" i="4" l="1"/>
  <c r="F601" i="1"/>
  <c r="F585"/>
  <c r="F569"/>
  <c r="F606"/>
  <c r="F590"/>
  <c r="F574"/>
  <c r="F611"/>
  <c r="F595"/>
  <c r="F579"/>
  <c r="F608"/>
  <c r="F592"/>
  <c r="F568"/>
  <c r="F599"/>
  <c r="F583"/>
  <c r="F596"/>
  <c r="F576"/>
  <c r="F609"/>
  <c r="F577"/>
  <c r="F572"/>
  <c r="F582"/>
  <c r="F566"/>
  <c r="F603"/>
  <c r="F571"/>
  <c r="F584"/>
  <c r="F605"/>
  <c r="F589"/>
  <c r="F573"/>
  <c r="F610"/>
  <c r="F594"/>
  <c r="F578"/>
  <c r="F580"/>
  <c r="F567"/>
  <c r="F593"/>
  <c r="F598"/>
  <c r="F587"/>
  <c r="F597"/>
  <c r="F581"/>
  <c r="F548"/>
  <c r="F602"/>
  <c r="F586"/>
  <c r="F570"/>
  <c r="F607"/>
  <c r="F591"/>
  <c r="F575"/>
  <c r="F604"/>
  <c r="F588"/>
  <c r="F600"/>
  <c r="G566" l="1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548"/>
  <c r="F547"/>
  <c r="H566" l="1"/>
  <c r="G547"/>
  <c r="F546"/>
  <c r="G546" l="1"/>
  <c r="F545"/>
  <c r="G545" l="1"/>
  <c r="F544"/>
  <c r="G544" l="1"/>
  <c r="F543"/>
  <c r="G543" l="1"/>
  <c r="F542"/>
  <c r="G542" l="1"/>
  <c r="F541"/>
  <c r="G541" l="1"/>
  <c r="F540"/>
  <c r="G540" l="1"/>
  <c r="F539"/>
  <c r="G539" l="1"/>
  <c r="F538"/>
  <c r="G538" l="1"/>
  <c r="F537"/>
  <c r="G537" l="1"/>
  <c r="F536"/>
  <c r="G536" l="1"/>
  <c r="F535"/>
  <c r="G535" l="1"/>
  <c r="F534"/>
  <c r="G534" l="1"/>
  <c r="F533"/>
  <c r="G533" l="1"/>
  <c r="F532"/>
  <c r="G532" l="1"/>
  <c r="F531"/>
  <c r="G531" l="1"/>
  <c r="F530"/>
  <c r="G530" l="1"/>
  <c r="F529"/>
  <c r="G529" l="1"/>
  <c r="F528"/>
  <c r="G528" l="1"/>
  <c r="F527"/>
  <c r="G527" l="1"/>
  <c r="F526"/>
  <c r="G526" l="1"/>
  <c r="F525"/>
  <c r="G525" l="1"/>
  <c r="F524"/>
  <c r="G524" l="1"/>
  <c r="F523"/>
  <c r="G523" l="1"/>
  <c r="F522"/>
  <c r="G522" l="1"/>
  <c r="F521"/>
  <c r="G521" l="1"/>
  <c r="F520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F503"/>
  <c r="G503" l="1"/>
  <c r="H503" s="1"/>
  <c r="G5" i="4"/>
  <c r="F485" i="1"/>
  <c r="G485" l="1"/>
  <c r="F484"/>
  <c r="G484" l="1"/>
  <c r="F483"/>
  <c r="G483" l="1"/>
  <c r="F482"/>
  <c r="G482" l="1"/>
  <c r="F481"/>
  <c r="G481" l="1"/>
  <c r="F480"/>
  <c r="G480" l="1"/>
  <c r="F479"/>
  <c r="G479" l="1"/>
  <c r="F478"/>
  <c r="G478" l="1"/>
  <c r="F477"/>
  <c r="G477" l="1"/>
  <c r="F476"/>
  <c r="G476" l="1"/>
  <c r="F475"/>
  <c r="G475" l="1"/>
  <c r="F474"/>
  <c r="G474" l="1"/>
  <c r="F473"/>
  <c r="G473" l="1"/>
  <c r="F472"/>
  <c r="G472" l="1"/>
  <c r="F471"/>
  <c r="G471" l="1"/>
  <c r="F470"/>
  <c r="G470" l="1"/>
  <c r="F469"/>
  <c r="G469" l="1"/>
  <c r="F468"/>
  <c r="G468" l="1"/>
  <c r="F467"/>
  <c r="G467" l="1"/>
  <c r="F466"/>
  <c r="G466" l="1"/>
  <c r="F465"/>
  <c r="G465" l="1"/>
  <c r="F464"/>
  <c r="G464" l="1"/>
  <c r="F463"/>
  <c r="G463" l="1"/>
  <c r="F462"/>
  <c r="G462" l="1"/>
  <c r="F461"/>
  <c r="G461" l="1"/>
  <c r="F460"/>
  <c r="G460" l="1"/>
  <c r="F459"/>
  <c r="G459" l="1"/>
  <c r="F458"/>
  <c r="G458" l="1"/>
  <c r="F457"/>
  <c r="G457" l="1"/>
  <c r="F456"/>
  <c r="G456" l="1"/>
  <c r="F455"/>
  <c r="G455" l="1"/>
  <c r="F454"/>
  <c r="G454" l="1"/>
  <c r="F453"/>
  <c r="G453" l="1"/>
  <c r="F452"/>
  <c r="G452" l="1"/>
  <c r="F451"/>
  <c r="G451" l="1"/>
  <c r="F450"/>
  <c r="G450" l="1"/>
  <c r="F449"/>
  <c r="G449" l="1"/>
  <c r="F448"/>
  <c r="G448" l="1"/>
  <c r="F447"/>
  <c r="G447" l="1"/>
  <c r="F446"/>
  <c r="G446" l="1"/>
  <c r="F445"/>
  <c r="G445" l="1"/>
  <c r="F444"/>
  <c r="G444" l="1"/>
  <c r="F443"/>
  <c r="G443" l="1"/>
  <c r="F442"/>
  <c r="G442" l="1"/>
  <c r="F441"/>
  <c r="G441" l="1"/>
  <c r="F440"/>
  <c r="G440" l="1"/>
  <c r="H440" s="1"/>
  <c r="G4" i="4"/>
  <c r="F422" i="1"/>
  <c r="G422" l="1"/>
  <c r="F421"/>
  <c r="G421" l="1"/>
  <c r="F420"/>
  <c r="G420" l="1"/>
  <c r="F419"/>
  <c r="G419" l="1"/>
  <c r="F418"/>
  <c r="G418" l="1"/>
  <c r="F417"/>
  <c r="G417" l="1"/>
  <c r="F416"/>
  <c r="G416" l="1"/>
  <c r="F415"/>
  <c r="G415" l="1"/>
  <c r="F414"/>
  <c r="G414" l="1"/>
  <c r="F413"/>
  <c r="G413" l="1"/>
  <c r="F412"/>
  <c r="G412" l="1"/>
  <c r="F411"/>
  <c r="G411" l="1"/>
  <c r="F410"/>
  <c r="G410" l="1"/>
  <c r="F409"/>
  <c r="G409" l="1"/>
  <c r="F408"/>
  <c r="G408" l="1"/>
  <c r="F407"/>
  <c r="G407" l="1"/>
  <c r="F406"/>
  <c r="G406" l="1"/>
  <c r="F405"/>
  <c r="G405" l="1"/>
  <c r="F404"/>
  <c r="G404" l="1"/>
  <c r="F403"/>
  <c r="G403" l="1"/>
  <c r="F402"/>
  <c r="G402" l="1"/>
  <c r="F401"/>
  <c r="G401" l="1"/>
  <c r="F400"/>
  <c r="G400" l="1"/>
  <c r="F399"/>
  <c r="G399" l="1"/>
  <c r="F398"/>
  <c r="G398" l="1"/>
  <c r="F397"/>
  <c r="G397" l="1"/>
  <c r="F396"/>
  <c r="G396" l="1"/>
  <c r="F395"/>
  <c r="G395" l="1"/>
  <c r="F394"/>
  <c r="G394" l="1"/>
  <c r="F393"/>
  <c r="G393" l="1"/>
  <c r="F392"/>
  <c r="G392" l="1"/>
  <c r="F391"/>
  <c r="G391" l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H377" s="1"/>
  <c r="AF33" i="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4"/>
  <c r="J33"/>
  <c r="H33"/>
  <c r="F315" i="1"/>
  <c r="G315" l="1"/>
  <c r="F314"/>
  <c r="G314" l="1"/>
  <c r="F313"/>
  <c r="G313" l="1"/>
  <c r="F312"/>
  <c r="G312" l="1"/>
  <c r="F311"/>
  <c r="G311" l="1"/>
  <c r="F310"/>
  <c r="G310" l="1"/>
  <c r="F309"/>
  <c r="G309" l="1"/>
  <c r="F308"/>
  <c r="G308" l="1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G270" l="1"/>
  <c r="H270" s="1"/>
  <c r="O33" i="4"/>
  <c r="T14" s="1"/>
  <c r="O5"/>
  <c r="T5" s="1"/>
  <c r="J9"/>
  <c r="O9" s="1"/>
  <c r="T6" s="1"/>
  <c r="J5"/>
  <c r="J4"/>
  <c r="O4" s="1"/>
  <c r="T4" s="1"/>
  <c r="F252" i="1"/>
  <c r="AF9" i="4" l="1"/>
  <c r="AF5"/>
  <c r="AF4"/>
  <c r="G252" i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G228" l="1"/>
  <c r="F227"/>
  <c r="G227" l="1"/>
  <c r="F226"/>
  <c r="G226" l="1"/>
  <c r="F225"/>
  <c r="G225" l="1"/>
  <c r="F224"/>
  <c r="G224" l="1"/>
  <c r="F223"/>
  <c r="G223" l="1"/>
  <c r="F222"/>
  <c r="G222" l="1"/>
  <c r="F221"/>
  <c r="G221" l="1"/>
  <c r="F220"/>
  <c r="G220" l="1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H207" s="1"/>
  <c r="H9" i="4"/>
  <c r="F189" i="1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H144" s="1"/>
  <c r="H5" i="4"/>
  <c r="H56" s="1"/>
  <c r="F126" i="1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109"/>
  <c r="G109" l="1"/>
  <c r="F108"/>
  <c r="G108" l="1"/>
  <c r="F107"/>
  <c r="G107" l="1"/>
  <c r="F106"/>
  <c r="G106" l="1"/>
  <c r="F105"/>
  <c r="G105" l="1"/>
  <c r="F104"/>
  <c r="G104" l="1"/>
  <c r="F103"/>
  <c r="G103" l="1"/>
  <c r="F102"/>
  <c r="G102" l="1"/>
  <c r="F101"/>
  <c r="G101" l="1"/>
  <c r="F100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H81" s="1"/>
  <c r="H4" i="4"/>
  <c r="F63" i="1"/>
  <c r="AF6" i="4" l="1"/>
  <c r="G63" i="1"/>
  <c r="F62"/>
  <c r="AF26" i="4" l="1"/>
  <c r="O26"/>
  <c r="AF27"/>
  <c r="O27"/>
  <c r="AF45"/>
  <c r="O45"/>
  <c r="AF12"/>
  <c r="O12"/>
  <c r="AF35"/>
  <c r="O35"/>
  <c r="AF42"/>
  <c r="O42"/>
  <c r="AF25"/>
  <c r="O25"/>
  <c r="AF10"/>
  <c r="O10"/>
  <c r="AF15"/>
  <c r="O15"/>
  <c r="AF32"/>
  <c r="O32"/>
  <c r="AF36"/>
  <c r="O36"/>
  <c r="AF29"/>
  <c r="O29"/>
  <c r="AF14"/>
  <c r="O14"/>
  <c r="AF19"/>
  <c r="O19"/>
  <c r="AF37"/>
  <c r="O37"/>
  <c r="AF51"/>
  <c r="O51"/>
  <c r="AF48"/>
  <c r="O48"/>
  <c r="AF50"/>
  <c r="O50"/>
  <c r="AF34"/>
  <c r="O34"/>
  <c r="AF17"/>
  <c r="O17"/>
  <c r="AF52"/>
  <c r="O52"/>
  <c r="AF11"/>
  <c r="O11"/>
  <c r="AF28"/>
  <c r="O28"/>
  <c r="AF7"/>
  <c r="O7"/>
  <c r="AF30"/>
  <c r="O30"/>
  <c r="AF31"/>
  <c r="O31"/>
  <c r="AF49"/>
  <c r="O49"/>
  <c r="AF16"/>
  <c r="O16"/>
  <c r="AF43"/>
  <c r="O43"/>
  <c r="AF46"/>
  <c r="O46"/>
  <c r="AF13"/>
  <c r="O13"/>
  <c r="AF39"/>
  <c r="O39"/>
  <c r="AF40"/>
  <c r="O40"/>
  <c r="AF53"/>
  <c r="O53"/>
  <c r="AF20"/>
  <c r="O20"/>
  <c r="AF47"/>
  <c r="O47"/>
  <c r="AF18"/>
  <c r="O18"/>
  <c r="AF44"/>
  <c r="O44"/>
  <c r="AF23"/>
  <c r="O23"/>
  <c r="AF8"/>
  <c r="O8"/>
  <c r="AF41"/>
  <c r="O41"/>
  <c r="AF24"/>
  <c r="O24"/>
  <c r="AF55"/>
  <c r="O55"/>
  <c r="AF22"/>
  <c r="O22"/>
  <c r="AF54"/>
  <c r="O54"/>
  <c r="AF38"/>
  <c r="O38"/>
  <c r="AF21"/>
  <c r="O21"/>
  <c r="O6"/>
  <c r="G62" i="1"/>
  <c r="F61"/>
  <c r="AF58" i="4" l="1"/>
  <c r="T18"/>
  <c r="Y13"/>
  <c r="O59"/>
  <c r="G61" i="1"/>
  <c r="F60"/>
  <c r="G60" l="1"/>
  <c r="F59"/>
  <c r="G59" l="1"/>
  <c r="F58"/>
  <c r="G58" l="1"/>
  <c r="F57"/>
  <c r="G57" l="1"/>
  <c r="F56"/>
  <c r="G56" l="1"/>
  <c r="F55"/>
  <c r="G55" l="1"/>
  <c r="F54"/>
  <c r="G54" l="1"/>
  <c r="F53"/>
  <c r="G53" l="1"/>
  <c r="F52"/>
  <c r="G52" l="1"/>
  <c r="F51"/>
  <c r="G51" l="1"/>
  <c r="F50"/>
  <c r="G50" l="1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AE55" i="4"/>
  <c r="AE54"/>
  <c r="AE53"/>
  <c r="N53"/>
  <c r="AD53"/>
  <c r="AE52"/>
  <c r="AD52"/>
  <c r="N52"/>
  <c r="M52"/>
  <c r="AE51"/>
  <c r="AE49"/>
  <c r="N49"/>
  <c r="AD49"/>
  <c r="AE48"/>
  <c r="AD48"/>
  <c r="N48"/>
  <c r="M48"/>
  <c r="AE47"/>
  <c r="AE46"/>
  <c r="AE45"/>
  <c r="N45"/>
  <c r="AD45"/>
  <c r="AE44"/>
  <c r="AD44"/>
  <c r="N44"/>
  <c r="M44"/>
  <c r="AE43"/>
  <c r="AE42"/>
  <c r="AE41"/>
  <c r="N41"/>
  <c r="AD41"/>
  <c r="AE40"/>
  <c r="AD40"/>
  <c r="N40"/>
  <c r="M40"/>
  <c r="AE39"/>
  <c r="AE38"/>
  <c r="AE37"/>
  <c r="AD37"/>
  <c r="N37"/>
  <c r="M37"/>
  <c r="AD36"/>
  <c r="M36"/>
  <c r="AE36"/>
  <c r="AE35"/>
  <c r="AD35"/>
  <c r="N35"/>
  <c r="M35"/>
  <c r="AD34"/>
  <c r="M34"/>
  <c r="AE34"/>
  <c r="AE33"/>
  <c r="AD33"/>
  <c r="N33"/>
  <c r="M33"/>
  <c r="AD32"/>
  <c r="M32"/>
  <c r="AE32"/>
  <c r="AE31"/>
  <c r="AD31"/>
  <c r="N31"/>
  <c r="M31"/>
  <c r="AD30"/>
  <c r="M30"/>
  <c r="AE30"/>
  <c r="AE29"/>
  <c r="AD29"/>
  <c r="N29"/>
  <c r="M29"/>
  <c r="AD28"/>
  <c r="M28"/>
  <c r="AE28"/>
  <c r="AE27"/>
  <c r="AD27"/>
  <c r="N27"/>
  <c r="M27"/>
  <c r="AD26"/>
  <c r="M26"/>
  <c r="AE26"/>
  <c r="AD25"/>
  <c r="M25"/>
  <c r="AE25"/>
  <c r="AE24"/>
  <c r="AD24"/>
  <c r="N24"/>
  <c r="M24"/>
  <c r="AE23"/>
  <c r="AE22"/>
  <c r="AE21"/>
  <c r="N21"/>
  <c r="AD21"/>
  <c r="AE20"/>
  <c r="AD20"/>
  <c r="N20"/>
  <c r="M20"/>
  <c r="AE19"/>
  <c r="AE18"/>
  <c r="N17"/>
  <c r="AE16"/>
  <c r="N16"/>
  <c r="AD16"/>
  <c r="AE15"/>
  <c r="N15"/>
  <c r="N14"/>
  <c r="AE14"/>
  <c r="AD14"/>
  <c r="AE13"/>
  <c r="N13"/>
  <c r="AE11"/>
  <c r="N11"/>
  <c r="M11"/>
  <c r="AD11"/>
  <c r="N10"/>
  <c r="AE10"/>
  <c r="AD10"/>
  <c r="N8"/>
  <c r="N7"/>
  <c r="N6"/>
  <c r="AE6"/>
  <c r="M6"/>
  <c r="AC5"/>
  <c r="AC6" s="1"/>
  <c r="AC7" s="1"/>
  <c r="AC8" s="1"/>
  <c r="AC9" s="1"/>
  <c r="AC10" s="1"/>
  <c r="AC11" s="1"/>
  <c r="AC12" s="1"/>
  <c r="AC13" s="1"/>
  <c r="AC14" s="1"/>
  <c r="AC15" s="1"/>
  <c r="AC16" s="1"/>
  <c r="AC17" s="1"/>
  <c r="AC18" s="1"/>
  <c r="AC19" s="1"/>
  <c r="AC20" s="1"/>
  <c r="AC21" s="1"/>
  <c r="AC22" s="1"/>
  <c r="AC23" s="1"/>
  <c r="AC24" s="1"/>
  <c r="AC25" s="1"/>
  <c r="AC26" s="1"/>
  <c r="AC27" s="1"/>
  <c r="AC28" s="1"/>
  <c r="AC29" s="1"/>
  <c r="AC30" s="1"/>
  <c r="AC31" s="1"/>
  <c r="AC32" s="1"/>
  <c r="AC33" s="1"/>
  <c r="AC34" s="1"/>
  <c r="AC35" s="1"/>
  <c r="AC36" s="1"/>
  <c r="AC37" s="1"/>
  <c r="AC38" s="1"/>
  <c r="AC39" s="1"/>
  <c r="AC40" s="1"/>
  <c r="AC41" s="1"/>
  <c r="AC42" s="1"/>
  <c r="AC43" s="1"/>
  <c r="AC44" s="1"/>
  <c r="AC45" s="1"/>
  <c r="AC46" s="1"/>
  <c r="AC47" s="1"/>
  <c r="AC48" s="1"/>
  <c r="AC49" s="1"/>
  <c r="AC50" s="1"/>
  <c r="AC51" s="1"/>
  <c r="AC52" s="1"/>
  <c r="AC53" s="1"/>
  <c r="AC54" s="1"/>
  <c r="AC55" s="1"/>
  <c r="V5"/>
  <c r="V6" s="1"/>
  <c r="V7" s="1"/>
  <c r="V8" s="1"/>
  <c r="V9" s="1"/>
  <c r="V10" s="1"/>
  <c r="Q5"/>
  <c r="Q6" s="1"/>
  <c r="Q7" s="1"/>
  <c r="Q8" s="1"/>
  <c r="Q9" s="1"/>
  <c r="Q10" s="1"/>
  <c r="Q11" s="1"/>
  <c r="Q12" s="1"/>
  <c r="Q13" s="1"/>
  <c r="Q14" s="1"/>
  <c r="Q15" s="1"/>
  <c r="L5"/>
  <c r="L6" s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N5"/>
  <c r="AE4"/>
  <c r="AD7" l="1"/>
  <c r="M7"/>
  <c r="M9"/>
  <c r="AD9"/>
  <c r="AD12"/>
  <c r="M12"/>
  <c r="AD50"/>
  <c r="M50"/>
  <c r="AE5"/>
  <c r="AD6"/>
  <c r="AE9"/>
  <c r="AE8"/>
  <c r="AE17"/>
  <c r="AE7"/>
  <c r="N9"/>
  <c r="M10"/>
  <c r="N12"/>
  <c r="AE12"/>
  <c r="M14"/>
  <c r="M16"/>
  <c r="N18"/>
  <c r="M21"/>
  <c r="N22"/>
  <c r="N26"/>
  <c r="N38"/>
  <c r="M41"/>
  <c r="N42"/>
  <c r="M45"/>
  <c r="N46"/>
  <c r="M49"/>
  <c r="N50"/>
  <c r="AE50"/>
  <c r="M53"/>
  <c r="N54"/>
  <c r="N4"/>
  <c r="N19"/>
  <c r="N23"/>
  <c r="N25"/>
  <c r="N28"/>
  <c r="N30"/>
  <c r="N32"/>
  <c r="N34"/>
  <c r="N36"/>
  <c r="N39"/>
  <c r="N43"/>
  <c r="N47"/>
  <c r="N51"/>
  <c r="N55"/>
  <c r="O58" l="1"/>
  <c r="AF57"/>
  <c r="S12"/>
  <c r="X10"/>
  <c r="S9"/>
  <c r="X6"/>
  <c r="S5"/>
  <c r="S11"/>
  <c r="X8"/>
  <c r="S7"/>
  <c r="M4"/>
  <c r="X9"/>
  <c r="S8"/>
  <c r="X5"/>
  <c r="S14"/>
  <c r="S10"/>
  <c r="X7"/>
  <c r="S6"/>
  <c r="AD4"/>
  <c r="S4"/>
  <c r="S15"/>
  <c r="S13"/>
  <c r="X4"/>
  <c r="AD47"/>
  <c r="M47"/>
  <c r="M43"/>
  <c r="AD43"/>
  <c r="M39"/>
  <c r="AD39"/>
  <c r="AD54"/>
  <c r="M54"/>
  <c r="AD22"/>
  <c r="M22"/>
  <c r="AD55"/>
  <c r="M55"/>
  <c r="AD51"/>
  <c r="M51"/>
  <c r="AD38"/>
  <c r="M38"/>
  <c r="M17"/>
  <c r="AD17"/>
  <c r="AD23"/>
  <c r="M23"/>
  <c r="AD19"/>
  <c r="M19"/>
  <c r="AD15"/>
  <c r="M15"/>
  <c r="AD8"/>
  <c r="M8"/>
  <c r="AD42"/>
  <c r="M42"/>
  <c r="M5"/>
  <c r="AD5"/>
  <c r="AD13"/>
  <c r="M13"/>
  <c r="AD46"/>
  <c r="M46"/>
  <c r="AD18"/>
  <c r="M18"/>
  <c r="Y12" l="1"/>
  <c r="T17"/>
</calcChain>
</file>

<file path=xl/sharedStrings.xml><?xml version="1.0" encoding="utf-8"?>
<sst xmlns="http://schemas.openxmlformats.org/spreadsheetml/2006/main" count="475" uniqueCount="105">
  <si>
    <t xml:space="preserve">                                                                                </t>
  </si>
  <si>
    <t xml:space="preserve">Run :     1  Seq   1  Rec   1  File L3A:980029  Date 23-DEC-2013 19:52:28.75    </t>
  </si>
  <si>
    <t xml:space="preserve">Mode: MW_ANGLE      Npts    46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</si>
  <si>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</si>
  <si>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</si>
  <si>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</si>
  <si>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</si>
  <si>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-41.500  PHI= -90.500 DSRD=  17.000     </t>
  </si>
  <si>
    <t xml:space="preserve">Drv : XPOS= 101.052 YPOS= -19.500 ZPOS=   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</si>
  <si>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</si>
  <si>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</si>
  <si>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</si>
  <si>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L3A:980029  Date 23-DEC-2013 20:19:38.11    </t>
  </si>
  <si>
    <t xml:space="preserve">Drv : XPOS= 109.052 YPOS= -19.500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</si>
  <si>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</si>
  <si>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</si>
  <si>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</si>
  <si>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</si>
  <si>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</si>
  <si>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</si>
  <si>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</si>
  <si>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</si>
  <si>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</si>
  <si>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</si>
  <si>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</si>
  <si>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</si>
  <si>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</si>
  <si>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</si>
  <si>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</si>
  <si>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</si>
  <si>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</si>
  <si>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</si>
  <si>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</si>
  <si>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</si>
  <si>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</si>
  <si>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</si>
  <si>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</si>
  <si>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</si>
  <si>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</si>
  <si>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</si>
  <si>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</si>
  <si>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</si>
  <si>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</si>
  <si>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</si>
  <si>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</si>
  <si>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</si>
  <si>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</si>
  <si>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</si>
  <si>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</si>
  <si>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</si>
  <si>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</si>
  <si>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</si>
  <si>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</si>
  <si>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</si>
  <si>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</si>
  <si>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</si>
  <si>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</si>
  <si>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</si>
  <si>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Depth = 0.15 mm</t>
  </si>
  <si>
    <t>Depth = 2.5 mm</t>
  </si>
  <si>
    <t>Mid-weld depth profile</t>
  </si>
  <si>
    <t>Depth = 0.25 mm</t>
  </si>
  <si>
    <t>X</t>
  </si>
  <si>
    <t>X-AXIS</t>
  </si>
  <si>
    <t>Y-Wall</t>
  </si>
  <si>
    <t>REC</t>
  </si>
  <si>
    <t>Y-AXIS</t>
  </si>
  <si>
    <t>Depth</t>
  </si>
  <si>
    <t xml:space="preserve">Ymax = </t>
  </si>
  <si>
    <t>Ymax =</t>
  </si>
  <si>
    <t>Normal</t>
  </si>
  <si>
    <t>Transverse</t>
  </si>
  <si>
    <t>Ywall</t>
  </si>
  <si>
    <t>Amp</t>
  </si>
  <si>
    <t>Xcentre</t>
  </si>
  <si>
    <t>Width</t>
  </si>
  <si>
    <t>Back</t>
  </si>
  <si>
    <t>Calc</t>
  </si>
  <si>
    <t>Error</t>
  </si>
  <si>
    <t>CHI2</t>
  </si>
  <si>
    <t xml:space="preserve">Run :     3  Seq   3  Rec   3  File L3A:980029  Date 23-DEC-2013 20:45:53.15    </t>
  </si>
  <si>
    <t xml:space="preserve">Drv : XPOS= 113.052 YPOS= -19.500 ZPOS=   0.000 DSTD=   0.000                   </t>
  </si>
  <si>
    <t xml:space="preserve">Run :     4  Seq   4  Rec   4  File L3A:980029  Date 23-DEC-2013 21:12:07.74    </t>
  </si>
  <si>
    <t xml:space="preserve">Drv : XPOS= 125.052 YPOS= -19.500 ZPOS=   0.000 DSTD=   0.000                   </t>
  </si>
  <si>
    <t xml:space="preserve">Run :     5  Seq   5  Rec   5  File L3A:980029  Date 23-DEC-2013 21:38:48.15    </t>
  </si>
  <si>
    <t xml:space="preserve">Drv : XPOS= 137.053 YPOS= -19.500 ZPOS=   0.000 DSTD=   0.000                   </t>
  </si>
  <si>
    <t>Transverse-Normal</t>
  </si>
  <si>
    <t>Normal - calc</t>
  </si>
  <si>
    <t>Ymin =</t>
  </si>
  <si>
    <t xml:space="preserve">Ymin = </t>
  </si>
  <si>
    <t xml:space="preserve">Run :     6  Seq   6  Rec   6  File L3A:980029  Date 23-DEC-2013 22:04:56.38    </t>
  </si>
  <si>
    <t xml:space="preserve">Drv : XPOS= 141.053 YPOS= -19.500 ZPOS=   0.000 DSTD=   0.000                   </t>
  </si>
  <si>
    <t xml:space="preserve">Run :     7  Seq   1  Rec   1  File L3A:980029  Date 23-DEC-2013 22:21:29.66    </t>
  </si>
  <si>
    <t xml:space="preserve">Drv : XPOS= 101.052 YPOS= -19.500 ZPOS=  11.220 DSTD=   0.000                   </t>
  </si>
  <si>
    <t xml:space="preserve">Run :     8  Seq   2  Rec   2  File L3A:980029  Date 23-DEC-2013 22:48:15.71    </t>
  </si>
  <si>
    <t xml:space="preserve">Drv : XPOS= 109.052 YPOS= -19.500 ZPOS=  11.220 DSTD=   0.000                   </t>
  </si>
  <si>
    <t xml:space="preserve">Run :     9  Seq   3  Rec   3  File L3A:980029  Date 23-DEC-2013 23:14:27.62    </t>
  </si>
  <si>
    <t xml:space="preserve">Drv : XPOS= 113.052 YPOS= -19.500 ZPOS=  11.220 DSTD=   0.000                   </t>
  </si>
  <si>
    <t xml:space="preserve">Run :    10  Seq   4  Rec   4  File L3A:980029  Date 23-DEC-2013 23:40:29.33    </t>
  </si>
  <si>
    <t xml:space="preserve">Drv : XPOS= 125.052 YPOS= -19.500 ZPOS=  11.220 DSTD=   0.000                   </t>
  </si>
  <si>
    <t xml:space="preserve">Run :    11  Seq   1  Rec   3  File L3A:980029  Date 25-DEC-2013 10:20:42.04    </t>
  </si>
  <si>
    <t xml:space="preserve">Run :    12  Seq   2  Rec   5  File L3A:980029  Date 25-DEC-2013 10:46:47.89    </t>
  </si>
  <si>
    <t xml:space="preserve">Drv : XPOS= 137.053 YPOS= -19.500 ZPOS=  11.220 DSTD=   0.000                   </t>
  </si>
  <si>
    <t xml:space="preserve">Run :    13  Seq   3  Rec   6  File L3A:980029  Date 25-DEC-2013 11:12:57.64    </t>
  </si>
  <si>
    <t xml:space="preserve">Drv : XPOS= 141.053 YPOS= -19.500 ZPOS=  11.220 DSTD=   0.000                   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</si>
</sst>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'980029'!$B$18:$B$63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</c:v>
                </c:pt>
                <c:pt idx="35">
                  <c:v>-21.78</c:v>
                </c:pt>
                <c:pt idx="36">
                  <c:v>-21.85</c:v>
                </c:pt>
                <c:pt idx="37">
                  <c:v>-21.914999999999999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-22.24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'980029'!$E$18:$E$63</c:f>
              <c:numCache>
                <c:formatCode>General</c:formatCode>
                <c:ptCount val="46"/>
                <c:pt idx="0">
                  <c:v>226</c:v>
                </c:pt>
                <c:pt idx="1">
                  <c:v>220</c:v>
                </c:pt>
                <c:pt idx="2">
                  <c:v>237</c:v>
                </c:pt>
                <c:pt idx="3">
                  <c:v>215</c:v>
                </c:pt>
                <c:pt idx="4">
                  <c:v>244</c:v>
                </c:pt>
                <c:pt idx="5">
                  <c:v>202</c:v>
                </c:pt>
                <c:pt idx="6">
                  <c:v>210</c:v>
                </c:pt>
                <c:pt idx="7">
                  <c:v>216</c:v>
                </c:pt>
                <c:pt idx="8">
                  <c:v>221</c:v>
                </c:pt>
                <c:pt idx="9">
                  <c:v>220</c:v>
                </c:pt>
                <c:pt idx="10">
                  <c:v>236</c:v>
                </c:pt>
                <c:pt idx="11">
                  <c:v>217</c:v>
                </c:pt>
                <c:pt idx="12">
                  <c:v>242</c:v>
                </c:pt>
                <c:pt idx="13">
                  <c:v>210</c:v>
                </c:pt>
                <c:pt idx="14">
                  <c:v>211</c:v>
                </c:pt>
                <c:pt idx="15">
                  <c:v>231</c:v>
                </c:pt>
                <c:pt idx="16">
                  <c:v>271</c:v>
                </c:pt>
                <c:pt idx="17">
                  <c:v>217</c:v>
                </c:pt>
                <c:pt idx="18">
                  <c:v>234</c:v>
                </c:pt>
                <c:pt idx="19">
                  <c:v>239</c:v>
                </c:pt>
                <c:pt idx="20">
                  <c:v>227</c:v>
                </c:pt>
                <c:pt idx="21">
                  <c:v>210</c:v>
                </c:pt>
                <c:pt idx="22">
                  <c:v>218</c:v>
                </c:pt>
                <c:pt idx="23">
                  <c:v>181</c:v>
                </c:pt>
                <c:pt idx="24">
                  <c:v>188</c:v>
                </c:pt>
                <c:pt idx="25">
                  <c:v>164</c:v>
                </c:pt>
                <c:pt idx="26">
                  <c:v>159</c:v>
                </c:pt>
                <c:pt idx="27">
                  <c:v>118</c:v>
                </c:pt>
                <c:pt idx="28">
                  <c:v>133</c:v>
                </c:pt>
                <c:pt idx="29">
                  <c:v>115</c:v>
                </c:pt>
                <c:pt idx="30">
                  <c:v>132</c:v>
                </c:pt>
                <c:pt idx="31">
                  <c:v>115</c:v>
                </c:pt>
                <c:pt idx="32">
                  <c:v>142</c:v>
                </c:pt>
                <c:pt idx="33">
                  <c:v>114</c:v>
                </c:pt>
                <c:pt idx="34">
                  <c:v>109</c:v>
                </c:pt>
                <c:pt idx="35">
                  <c:v>115</c:v>
                </c:pt>
                <c:pt idx="36">
                  <c:v>125</c:v>
                </c:pt>
                <c:pt idx="37">
                  <c:v>114</c:v>
                </c:pt>
                <c:pt idx="38">
                  <c:v>108</c:v>
                </c:pt>
                <c:pt idx="39">
                  <c:v>108</c:v>
                </c:pt>
                <c:pt idx="40">
                  <c:v>127</c:v>
                </c:pt>
                <c:pt idx="41">
                  <c:v>106</c:v>
                </c:pt>
                <c:pt idx="42">
                  <c:v>125</c:v>
                </c:pt>
                <c:pt idx="43">
                  <c:v>98</c:v>
                </c:pt>
                <c:pt idx="44">
                  <c:v>114</c:v>
                </c:pt>
                <c:pt idx="45">
                  <c:v>95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'980029'!$B$18:$B$63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</c:v>
                </c:pt>
                <c:pt idx="35">
                  <c:v>-21.78</c:v>
                </c:pt>
                <c:pt idx="36">
                  <c:v>-21.85</c:v>
                </c:pt>
                <c:pt idx="37">
                  <c:v>-21.914999999999999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-22.24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'980029'!$F$18:$F$63</c:f>
              <c:numCache>
                <c:formatCode>General</c:formatCode>
                <c:ptCount val="46"/>
                <c:pt idx="0">
                  <c:v>224.88869935919359</c:v>
                </c:pt>
                <c:pt idx="1">
                  <c:v>224.88869935919359</c:v>
                </c:pt>
                <c:pt idx="2">
                  <c:v>224.88869935919359</c:v>
                </c:pt>
                <c:pt idx="3">
                  <c:v>224.88869935919359</c:v>
                </c:pt>
                <c:pt idx="4">
                  <c:v>224.88869935919359</c:v>
                </c:pt>
                <c:pt idx="5">
                  <c:v>224.88869935919359</c:v>
                </c:pt>
                <c:pt idx="6">
                  <c:v>224.88869935919359</c:v>
                </c:pt>
                <c:pt idx="7">
                  <c:v>224.88869935919359</c:v>
                </c:pt>
                <c:pt idx="8">
                  <c:v>224.88869935919359</c:v>
                </c:pt>
                <c:pt idx="9">
                  <c:v>224.88869935919359</c:v>
                </c:pt>
                <c:pt idx="10">
                  <c:v>224.88869935919359</c:v>
                </c:pt>
                <c:pt idx="11">
                  <c:v>224.88869935919359</c:v>
                </c:pt>
                <c:pt idx="12">
                  <c:v>224.88869935919359</c:v>
                </c:pt>
                <c:pt idx="13">
                  <c:v>224.88869935919359</c:v>
                </c:pt>
                <c:pt idx="14">
                  <c:v>224.88869935919359</c:v>
                </c:pt>
                <c:pt idx="15">
                  <c:v>224.88869935919359</c:v>
                </c:pt>
                <c:pt idx="16">
                  <c:v>224.88869935919359</c:v>
                </c:pt>
                <c:pt idx="17">
                  <c:v>224.88869935919359</c:v>
                </c:pt>
                <c:pt idx="18">
                  <c:v>224.88869935919359</c:v>
                </c:pt>
                <c:pt idx="19">
                  <c:v>224.62404107455185</c:v>
                </c:pt>
                <c:pt idx="20">
                  <c:v>222.44078521028848</c:v>
                </c:pt>
                <c:pt idx="21">
                  <c:v>216.47224662985113</c:v>
                </c:pt>
                <c:pt idx="22">
                  <c:v>207.73106907994395</c:v>
                </c:pt>
                <c:pt idx="23">
                  <c:v>195.9094084930577</c:v>
                </c:pt>
                <c:pt idx="24">
                  <c:v>181.00726486919109</c:v>
                </c:pt>
                <c:pt idx="25">
                  <c:v>163.37079288764016</c:v>
                </c:pt>
                <c:pt idx="26">
                  <c:v>147.45342502655382</c:v>
                </c:pt>
                <c:pt idx="27">
                  <c:v>134.61654020244629</c:v>
                </c:pt>
                <c:pt idx="28">
                  <c:v>125.50126459881466</c:v>
                </c:pt>
                <c:pt idx="29">
                  <c:v>118.58838561505279</c:v>
                </c:pt>
                <c:pt idx="30">
                  <c:v>114.4398059460126</c:v>
                </c:pt>
                <c:pt idx="31">
                  <c:v>113.90320589052098</c:v>
                </c:pt>
                <c:pt idx="32">
                  <c:v>113.90320589052098</c:v>
                </c:pt>
                <c:pt idx="33">
                  <c:v>113.90320589052098</c:v>
                </c:pt>
                <c:pt idx="34">
                  <c:v>113.90320589052098</c:v>
                </c:pt>
                <c:pt idx="35">
                  <c:v>113.90320589052098</c:v>
                </c:pt>
                <c:pt idx="36">
                  <c:v>113.90320589052098</c:v>
                </c:pt>
                <c:pt idx="37">
                  <c:v>113.90320589052098</c:v>
                </c:pt>
                <c:pt idx="38">
                  <c:v>113.90320589052098</c:v>
                </c:pt>
                <c:pt idx="39">
                  <c:v>113.90320589052098</c:v>
                </c:pt>
                <c:pt idx="40">
                  <c:v>113.90320589052098</c:v>
                </c:pt>
                <c:pt idx="41">
                  <c:v>113.90320589052098</c:v>
                </c:pt>
                <c:pt idx="42">
                  <c:v>113.90320589052098</c:v>
                </c:pt>
                <c:pt idx="43">
                  <c:v>113.90320589052098</c:v>
                </c:pt>
                <c:pt idx="44">
                  <c:v>113.90320589052098</c:v>
                </c:pt>
                <c:pt idx="45">
                  <c:v>113.90320589052098</c:v>
                </c:pt>
              </c:numCache>
            </c:numRef>
          </c:yVal>
        </c:ser>
        <c:axId val="202857472"/>
        <c:axId val="203252480"/>
      </c:scatterChart>
      <c:valAx>
        <c:axId val="202857472"/>
        <c:scaling>
          <c:orientation val="minMax"/>
        </c:scaling>
        <c:axPos val="b"/>
        <c:numFmt formatCode="General" sourceLinked="1"/>
        <c:tickLblPos val="nextTo"/>
        <c:crossAx val="203252480"/>
        <c:crosses val="autoZero"/>
        <c:crossBetween val="midCat"/>
      </c:valAx>
      <c:valAx>
        <c:axId val="203252480"/>
        <c:scaling>
          <c:orientation val="minMax"/>
        </c:scaling>
        <c:axPos val="l"/>
        <c:majorGridlines/>
        <c:numFmt formatCode="General" sourceLinked="1"/>
        <c:tickLblPos val="nextTo"/>
        <c:crossAx val="20285747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'980029'!$B$629:$B$674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</c:v>
                </c:pt>
                <c:pt idx="7">
                  <c:v>-19.954999999999998</c:v>
                </c:pt>
                <c:pt idx="8">
                  <c:v>-20.035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-20.285</c:v>
                </c:pt>
                <c:pt idx="13">
                  <c:v>-20.355</c:v>
                </c:pt>
                <c:pt idx="14">
                  <c:v>-20.41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</c:v>
                </c:pt>
                <c:pt idx="26">
                  <c:v>-21.204999999999998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-21.524999999999999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'980029'!$E$629:$E$674</c:f>
              <c:numCache>
                <c:formatCode>General</c:formatCode>
                <c:ptCount val="46"/>
                <c:pt idx="0">
                  <c:v>236</c:v>
                </c:pt>
                <c:pt idx="1">
                  <c:v>214</c:v>
                </c:pt>
                <c:pt idx="2">
                  <c:v>226</c:v>
                </c:pt>
                <c:pt idx="3">
                  <c:v>224</c:v>
                </c:pt>
                <c:pt idx="4">
                  <c:v>252</c:v>
                </c:pt>
                <c:pt idx="5">
                  <c:v>226</c:v>
                </c:pt>
                <c:pt idx="6">
                  <c:v>213</c:v>
                </c:pt>
                <c:pt idx="7">
                  <c:v>252</c:v>
                </c:pt>
                <c:pt idx="8">
                  <c:v>199</c:v>
                </c:pt>
                <c:pt idx="9">
                  <c:v>238</c:v>
                </c:pt>
                <c:pt idx="10">
                  <c:v>221</c:v>
                </c:pt>
                <c:pt idx="11">
                  <c:v>247</c:v>
                </c:pt>
                <c:pt idx="12">
                  <c:v>200</c:v>
                </c:pt>
                <c:pt idx="13">
                  <c:v>217</c:v>
                </c:pt>
                <c:pt idx="14">
                  <c:v>241</c:v>
                </c:pt>
                <c:pt idx="15">
                  <c:v>224</c:v>
                </c:pt>
                <c:pt idx="16">
                  <c:v>211</c:v>
                </c:pt>
                <c:pt idx="17">
                  <c:v>232</c:v>
                </c:pt>
                <c:pt idx="18">
                  <c:v>178</c:v>
                </c:pt>
                <c:pt idx="19">
                  <c:v>178</c:v>
                </c:pt>
                <c:pt idx="20">
                  <c:v>140</c:v>
                </c:pt>
                <c:pt idx="21">
                  <c:v>136</c:v>
                </c:pt>
                <c:pt idx="22">
                  <c:v>108</c:v>
                </c:pt>
                <c:pt idx="23">
                  <c:v>110</c:v>
                </c:pt>
                <c:pt idx="24">
                  <c:v>118</c:v>
                </c:pt>
                <c:pt idx="25">
                  <c:v>108</c:v>
                </c:pt>
                <c:pt idx="26">
                  <c:v>112</c:v>
                </c:pt>
                <c:pt idx="27">
                  <c:v>95</c:v>
                </c:pt>
                <c:pt idx="28">
                  <c:v>114</c:v>
                </c:pt>
                <c:pt idx="29">
                  <c:v>124</c:v>
                </c:pt>
                <c:pt idx="30">
                  <c:v>142</c:v>
                </c:pt>
                <c:pt idx="31">
                  <c:v>110</c:v>
                </c:pt>
                <c:pt idx="32">
                  <c:v>96</c:v>
                </c:pt>
                <c:pt idx="33">
                  <c:v>126</c:v>
                </c:pt>
                <c:pt idx="34">
                  <c:v>123</c:v>
                </c:pt>
                <c:pt idx="35">
                  <c:v>91</c:v>
                </c:pt>
                <c:pt idx="36">
                  <c:v>104</c:v>
                </c:pt>
                <c:pt idx="37">
                  <c:v>106</c:v>
                </c:pt>
                <c:pt idx="38">
                  <c:v>107</c:v>
                </c:pt>
                <c:pt idx="39">
                  <c:v>108</c:v>
                </c:pt>
                <c:pt idx="40">
                  <c:v>123</c:v>
                </c:pt>
                <c:pt idx="41">
                  <c:v>103</c:v>
                </c:pt>
                <c:pt idx="42">
                  <c:v>103</c:v>
                </c:pt>
                <c:pt idx="43">
                  <c:v>109</c:v>
                </c:pt>
                <c:pt idx="44">
                  <c:v>123</c:v>
                </c:pt>
                <c:pt idx="45">
                  <c:v>105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'980029'!$B$629:$B$674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</c:v>
                </c:pt>
                <c:pt idx="7">
                  <c:v>-19.954999999999998</c:v>
                </c:pt>
                <c:pt idx="8">
                  <c:v>-20.035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-20.285</c:v>
                </c:pt>
                <c:pt idx="13">
                  <c:v>-20.355</c:v>
                </c:pt>
                <c:pt idx="14">
                  <c:v>-20.41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</c:v>
                </c:pt>
                <c:pt idx="26">
                  <c:v>-21.204999999999998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-21.524999999999999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'980029'!$F$629:$F$674</c:f>
              <c:numCache>
                <c:formatCode>General</c:formatCode>
                <c:ptCount val="46"/>
                <c:pt idx="0">
                  <c:v>225.55035384018771</c:v>
                </c:pt>
                <c:pt idx="1">
                  <c:v>225.55035384018771</c:v>
                </c:pt>
                <c:pt idx="2">
                  <c:v>225.55035384018771</c:v>
                </c:pt>
                <c:pt idx="3">
                  <c:v>225.55035384018771</c:v>
                </c:pt>
                <c:pt idx="4">
                  <c:v>225.55035384018771</c:v>
                </c:pt>
                <c:pt idx="5">
                  <c:v>225.55035384018771</c:v>
                </c:pt>
                <c:pt idx="6">
                  <c:v>225.55035384018771</c:v>
                </c:pt>
                <c:pt idx="7">
                  <c:v>225.55035384018771</c:v>
                </c:pt>
                <c:pt idx="8">
                  <c:v>225.55035384018771</c:v>
                </c:pt>
                <c:pt idx="9">
                  <c:v>225.55035384018771</c:v>
                </c:pt>
                <c:pt idx="10">
                  <c:v>225.55035384018771</c:v>
                </c:pt>
                <c:pt idx="11">
                  <c:v>225.55035384018771</c:v>
                </c:pt>
                <c:pt idx="12">
                  <c:v>225.55035384018771</c:v>
                </c:pt>
                <c:pt idx="13">
                  <c:v>225.55035384018771</c:v>
                </c:pt>
                <c:pt idx="14">
                  <c:v>225.55035384018771</c:v>
                </c:pt>
                <c:pt idx="15">
                  <c:v>225.40374147532665</c:v>
                </c:pt>
                <c:pt idx="16">
                  <c:v>220.78740573056547</c:v>
                </c:pt>
                <c:pt idx="17">
                  <c:v>210.7777732109306</c:v>
                </c:pt>
                <c:pt idx="18">
                  <c:v>195.24967714780269</c:v>
                </c:pt>
                <c:pt idx="19">
                  <c:v>168.07921771085785</c:v>
                </c:pt>
                <c:pt idx="20">
                  <c:v>145.52748804980121</c:v>
                </c:pt>
                <c:pt idx="21">
                  <c:v>127.32309776879222</c:v>
                </c:pt>
                <c:pt idx="22">
                  <c:v>115.59523761868751</c:v>
                </c:pt>
                <c:pt idx="23">
                  <c:v>110.34390759948717</c:v>
                </c:pt>
                <c:pt idx="24">
                  <c:v>110.03105253465283</c:v>
                </c:pt>
                <c:pt idx="25">
                  <c:v>110.03105253465283</c:v>
                </c:pt>
                <c:pt idx="26">
                  <c:v>110.03105253465283</c:v>
                </c:pt>
                <c:pt idx="27">
                  <c:v>110.03105253465283</c:v>
                </c:pt>
                <c:pt idx="28">
                  <c:v>110.03105253465283</c:v>
                </c:pt>
                <c:pt idx="29">
                  <c:v>110.03105253465283</c:v>
                </c:pt>
                <c:pt idx="30">
                  <c:v>110.03105253465283</c:v>
                </c:pt>
                <c:pt idx="31">
                  <c:v>110.03105253465283</c:v>
                </c:pt>
                <c:pt idx="32">
                  <c:v>110.03105253465283</c:v>
                </c:pt>
                <c:pt idx="33">
                  <c:v>110.03105253465283</c:v>
                </c:pt>
                <c:pt idx="34">
                  <c:v>110.03105253465283</c:v>
                </c:pt>
                <c:pt idx="35">
                  <c:v>110.03105253465283</c:v>
                </c:pt>
                <c:pt idx="36">
                  <c:v>110.03105253465283</c:v>
                </c:pt>
                <c:pt idx="37">
                  <c:v>110.03105253465283</c:v>
                </c:pt>
                <c:pt idx="38">
                  <c:v>110.03105253465283</c:v>
                </c:pt>
                <c:pt idx="39">
                  <c:v>110.03105253465283</c:v>
                </c:pt>
                <c:pt idx="40">
                  <c:v>110.03105253465283</c:v>
                </c:pt>
                <c:pt idx="41">
                  <c:v>110.03105253465283</c:v>
                </c:pt>
                <c:pt idx="42">
                  <c:v>110.03105253465283</c:v>
                </c:pt>
                <c:pt idx="43">
                  <c:v>110.03105253465283</c:v>
                </c:pt>
                <c:pt idx="44">
                  <c:v>110.03105253465283</c:v>
                </c:pt>
                <c:pt idx="45">
                  <c:v>110.03105253465283</c:v>
                </c:pt>
              </c:numCache>
            </c:numRef>
          </c:yVal>
        </c:ser>
        <c:axId val="203546624"/>
        <c:axId val="203548160"/>
      </c:scatterChart>
      <c:valAx>
        <c:axId val="203546624"/>
        <c:scaling>
          <c:orientation val="minMax"/>
        </c:scaling>
        <c:axPos val="b"/>
        <c:numFmt formatCode="General" sourceLinked="1"/>
        <c:tickLblPos val="nextTo"/>
        <c:crossAx val="203548160"/>
        <c:crosses val="autoZero"/>
        <c:crossBetween val="midCat"/>
      </c:valAx>
      <c:valAx>
        <c:axId val="203548160"/>
        <c:scaling>
          <c:orientation val="minMax"/>
        </c:scaling>
        <c:axPos val="l"/>
        <c:majorGridlines/>
        <c:numFmt formatCode="General" sourceLinked="1"/>
        <c:tickLblPos val="nextTo"/>
        <c:crossAx val="203546624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'980029'!$B$692:$B$737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</c:v>
                </c:pt>
                <c:pt idx="7">
                  <c:v>-19.954999999999998</c:v>
                </c:pt>
                <c:pt idx="8">
                  <c:v>-20.03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-20.295000000000002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-20.484999999999999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-21.85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-22.434999999999999</c:v>
                </c:pt>
              </c:numCache>
            </c:numRef>
          </c:xVal>
          <c:yVal>
            <c:numRef>
              <c:f>'980029'!$E$692:$E$737</c:f>
              <c:numCache>
                <c:formatCode>General</c:formatCode>
                <c:ptCount val="46"/>
                <c:pt idx="0">
                  <c:v>221</c:v>
                </c:pt>
                <c:pt idx="1">
                  <c:v>234</c:v>
                </c:pt>
                <c:pt idx="2">
                  <c:v>188</c:v>
                </c:pt>
                <c:pt idx="3">
                  <c:v>209</c:v>
                </c:pt>
                <c:pt idx="4">
                  <c:v>206</c:v>
                </c:pt>
                <c:pt idx="5">
                  <c:v>206</c:v>
                </c:pt>
                <c:pt idx="6">
                  <c:v>211</c:v>
                </c:pt>
                <c:pt idx="7">
                  <c:v>238</c:v>
                </c:pt>
                <c:pt idx="8">
                  <c:v>177</c:v>
                </c:pt>
                <c:pt idx="9">
                  <c:v>220</c:v>
                </c:pt>
                <c:pt idx="10">
                  <c:v>212</c:v>
                </c:pt>
                <c:pt idx="11">
                  <c:v>209</c:v>
                </c:pt>
                <c:pt idx="12">
                  <c:v>205</c:v>
                </c:pt>
                <c:pt idx="13">
                  <c:v>195</c:v>
                </c:pt>
                <c:pt idx="14">
                  <c:v>213</c:v>
                </c:pt>
                <c:pt idx="15">
                  <c:v>199</c:v>
                </c:pt>
                <c:pt idx="16">
                  <c:v>220</c:v>
                </c:pt>
                <c:pt idx="17">
                  <c:v>202</c:v>
                </c:pt>
                <c:pt idx="18">
                  <c:v>216</c:v>
                </c:pt>
                <c:pt idx="19">
                  <c:v>220</c:v>
                </c:pt>
                <c:pt idx="20">
                  <c:v>206</c:v>
                </c:pt>
                <c:pt idx="21">
                  <c:v>190</c:v>
                </c:pt>
                <c:pt idx="22">
                  <c:v>213</c:v>
                </c:pt>
                <c:pt idx="23">
                  <c:v>207</c:v>
                </c:pt>
                <c:pt idx="24">
                  <c:v>211</c:v>
                </c:pt>
                <c:pt idx="25">
                  <c:v>163</c:v>
                </c:pt>
                <c:pt idx="26">
                  <c:v>160</c:v>
                </c:pt>
                <c:pt idx="27">
                  <c:v>166</c:v>
                </c:pt>
                <c:pt idx="28">
                  <c:v>144</c:v>
                </c:pt>
                <c:pt idx="29">
                  <c:v>115</c:v>
                </c:pt>
                <c:pt idx="30">
                  <c:v>124</c:v>
                </c:pt>
                <c:pt idx="31">
                  <c:v>120</c:v>
                </c:pt>
                <c:pt idx="32">
                  <c:v>117</c:v>
                </c:pt>
                <c:pt idx="33">
                  <c:v>107</c:v>
                </c:pt>
                <c:pt idx="34">
                  <c:v>110</c:v>
                </c:pt>
                <c:pt idx="35">
                  <c:v>129</c:v>
                </c:pt>
                <c:pt idx="36">
                  <c:v>116</c:v>
                </c:pt>
                <c:pt idx="37">
                  <c:v>91</c:v>
                </c:pt>
                <c:pt idx="38">
                  <c:v>93</c:v>
                </c:pt>
                <c:pt idx="39">
                  <c:v>104</c:v>
                </c:pt>
                <c:pt idx="40">
                  <c:v>95</c:v>
                </c:pt>
                <c:pt idx="41">
                  <c:v>119</c:v>
                </c:pt>
                <c:pt idx="42">
                  <c:v>119</c:v>
                </c:pt>
                <c:pt idx="43">
                  <c:v>88</c:v>
                </c:pt>
                <c:pt idx="44">
                  <c:v>106</c:v>
                </c:pt>
                <c:pt idx="45">
                  <c:v>121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'980029'!$B$692:$B$737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</c:v>
                </c:pt>
                <c:pt idx="7">
                  <c:v>-19.954999999999998</c:v>
                </c:pt>
                <c:pt idx="8">
                  <c:v>-20.03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-20.295000000000002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-20.484999999999999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-21.85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-22.434999999999999</c:v>
                </c:pt>
              </c:numCache>
            </c:numRef>
          </c:xVal>
          <c:yVal>
            <c:numRef>
              <c:f>'980029'!$F$692:$F$737</c:f>
              <c:numCache>
                <c:formatCode>General</c:formatCode>
                <c:ptCount val="46"/>
                <c:pt idx="0">
                  <c:v>208.82039995750037</c:v>
                </c:pt>
                <c:pt idx="1">
                  <c:v>208.82039995750037</c:v>
                </c:pt>
                <c:pt idx="2">
                  <c:v>208.82039995750037</c:v>
                </c:pt>
                <c:pt idx="3">
                  <c:v>208.82039995750037</c:v>
                </c:pt>
                <c:pt idx="4">
                  <c:v>208.82039995750037</c:v>
                </c:pt>
                <c:pt idx="5">
                  <c:v>208.82039995750037</c:v>
                </c:pt>
                <c:pt idx="6">
                  <c:v>208.82039995750037</c:v>
                </c:pt>
                <c:pt idx="7">
                  <c:v>208.82039995750037</c:v>
                </c:pt>
                <c:pt idx="8">
                  <c:v>208.82039995750037</c:v>
                </c:pt>
                <c:pt idx="9">
                  <c:v>208.82039995750037</c:v>
                </c:pt>
                <c:pt idx="10">
                  <c:v>208.82039995750037</c:v>
                </c:pt>
                <c:pt idx="11">
                  <c:v>208.82039995750037</c:v>
                </c:pt>
                <c:pt idx="12">
                  <c:v>208.82039995750037</c:v>
                </c:pt>
                <c:pt idx="13">
                  <c:v>208.82039995750037</c:v>
                </c:pt>
                <c:pt idx="14">
                  <c:v>208.82039995750037</c:v>
                </c:pt>
                <c:pt idx="15">
                  <c:v>208.82039995750037</c:v>
                </c:pt>
                <c:pt idx="16">
                  <c:v>208.82039995750037</c:v>
                </c:pt>
                <c:pt idx="17">
                  <c:v>208.82039995750037</c:v>
                </c:pt>
                <c:pt idx="18">
                  <c:v>208.82039995750037</c:v>
                </c:pt>
                <c:pt idx="19">
                  <c:v>208.82039995750037</c:v>
                </c:pt>
                <c:pt idx="20">
                  <c:v>208.78279650382879</c:v>
                </c:pt>
                <c:pt idx="21">
                  <c:v>207.3100975831891</c:v>
                </c:pt>
                <c:pt idx="22">
                  <c:v>203.69483480532222</c:v>
                </c:pt>
                <c:pt idx="23">
                  <c:v>197.93700817022852</c:v>
                </c:pt>
                <c:pt idx="24">
                  <c:v>190.03661767790734</c:v>
                </c:pt>
                <c:pt idx="25">
                  <c:v>179.99366332835899</c:v>
                </c:pt>
                <c:pt idx="26">
                  <c:v>167.80814512158412</c:v>
                </c:pt>
                <c:pt idx="27">
                  <c:v>154.74333885798151</c:v>
                </c:pt>
                <c:pt idx="28">
                  <c:v>140.49875300453417</c:v>
                </c:pt>
                <c:pt idx="29">
                  <c:v>130.26685924011764</c:v>
                </c:pt>
                <c:pt idx="30">
                  <c:v>120.63702630992805</c:v>
                </c:pt>
                <c:pt idx="31">
                  <c:v>114.36063505116213</c:v>
                </c:pt>
                <c:pt idx="32">
                  <c:v>109.62136874252491</c:v>
                </c:pt>
                <c:pt idx="33">
                  <c:v>106.72969668737802</c:v>
                </c:pt>
                <c:pt idx="34">
                  <c:v>106.48164682321909</c:v>
                </c:pt>
                <c:pt idx="35">
                  <c:v>106.48164682321909</c:v>
                </c:pt>
                <c:pt idx="36">
                  <c:v>106.48164682321909</c:v>
                </c:pt>
                <c:pt idx="37">
                  <c:v>106.48164682321909</c:v>
                </c:pt>
                <c:pt idx="38">
                  <c:v>106.48164682321909</c:v>
                </c:pt>
                <c:pt idx="39">
                  <c:v>106.48164682321909</c:v>
                </c:pt>
                <c:pt idx="40">
                  <c:v>106.48164682321909</c:v>
                </c:pt>
                <c:pt idx="41">
                  <c:v>106.48164682321909</c:v>
                </c:pt>
                <c:pt idx="42">
                  <c:v>106.48164682321909</c:v>
                </c:pt>
                <c:pt idx="43">
                  <c:v>106.48164682321909</c:v>
                </c:pt>
                <c:pt idx="44">
                  <c:v>106.48164682321909</c:v>
                </c:pt>
                <c:pt idx="45">
                  <c:v>106.48164682321909</c:v>
                </c:pt>
              </c:numCache>
            </c:numRef>
          </c:yVal>
        </c:ser>
        <c:axId val="203639808"/>
        <c:axId val="203645696"/>
      </c:scatterChart>
      <c:valAx>
        <c:axId val="203639808"/>
        <c:scaling>
          <c:orientation val="minMax"/>
        </c:scaling>
        <c:axPos val="b"/>
        <c:numFmt formatCode="General" sourceLinked="1"/>
        <c:tickLblPos val="nextTo"/>
        <c:crossAx val="203645696"/>
        <c:crosses val="autoZero"/>
        <c:crossBetween val="midCat"/>
      </c:valAx>
      <c:valAx>
        <c:axId val="203645696"/>
        <c:scaling>
          <c:orientation val="minMax"/>
        </c:scaling>
        <c:axPos val="l"/>
        <c:majorGridlines/>
        <c:numFmt formatCode="General" sourceLinked="1"/>
        <c:tickLblPos val="nextTo"/>
        <c:crossAx val="203639808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'980029'!$B$755:$B$800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-20.295000000000002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-20.484999999999999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-21.92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'980029'!$E$755:$E$800</c:f>
              <c:numCache>
                <c:formatCode>General</c:formatCode>
                <c:ptCount val="46"/>
                <c:pt idx="0">
                  <c:v>230</c:v>
                </c:pt>
                <c:pt idx="1">
                  <c:v>217</c:v>
                </c:pt>
                <c:pt idx="2">
                  <c:v>202</c:v>
                </c:pt>
                <c:pt idx="3">
                  <c:v>225</c:v>
                </c:pt>
                <c:pt idx="4">
                  <c:v>218</c:v>
                </c:pt>
                <c:pt idx="5">
                  <c:v>200</c:v>
                </c:pt>
                <c:pt idx="6">
                  <c:v>213</c:v>
                </c:pt>
                <c:pt idx="7">
                  <c:v>216</c:v>
                </c:pt>
                <c:pt idx="8">
                  <c:v>201</c:v>
                </c:pt>
                <c:pt idx="9">
                  <c:v>201</c:v>
                </c:pt>
                <c:pt idx="10">
                  <c:v>214</c:v>
                </c:pt>
                <c:pt idx="11">
                  <c:v>206</c:v>
                </c:pt>
                <c:pt idx="12">
                  <c:v>224</c:v>
                </c:pt>
                <c:pt idx="13">
                  <c:v>237</c:v>
                </c:pt>
                <c:pt idx="14">
                  <c:v>206</c:v>
                </c:pt>
                <c:pt idx="15">
                  <c:v>204</c:v>
                </c:pt>
                <c:pt idx="16">
                  <c:v>218</c:v>
                </c:pt>
                <c:pt idx="17">
                  <c:v>220</c:v>
                </c:pt>
                <c:pt idx="18">
                  <c:v>223</c:v>
                </c:pt>
                <c:pt idx="19">
                  <c:v>216</c:v>
                </c:pt>
                <c:pt idx="20">
                  <c:v>193</c:v>
                </c:pt>
                <c:pt idx="21">
                  <c:v>203</c:v>
                </c:pt>
                <c:pt idx="22">
                  <c:v>210</c:v>
                </c:pt>
                <c:pt idx="23">
                  <c:v>215</c:v>
                </c:pt>
                <c:pt idx="24">
                  <c:v>199</c:v>
                </c:pt>
                <c:pt idx="25">
                  <c:v>198</c:v>
                </c:pt>
                <c:pt idx="26">
                  <c:v>211</c:v>
                </c:pt>
                <c:pt idx="27">
                  <c:v>202</c:v>
                </c:pt>
                <c:pt idx="28">
                  <c:v>180</c:v>
                </c:pt>
                <c:pt idx="29">
                  <c:v>162</c:v>
                </c:pt>
                <c:pt idx="30">
                  <c:v>150</c:v>
                </c:pt>
                <c:pt idx="31">
                  <c:v>143</c:v>
                </c:pt>
                <c:pt idx="32">
                  <c:v>130</c:v>
                </c:pt>
                <c:pt idx="33">
                  <c:v>110</c:v>
                </c:pt>
                <c:pt idx="34">
                  <c:v>116</c:v>
                </c:pt>
                <c:pt idx="35">
                  <c:v>115</c:v>
                </c:pt>
                <c:pt idx="36">
                  <c:v>117</c:v>
                </c:pt>
                <c:pt idx="37">
                  <c:v>117</c:v>
                </c:pt>
                <c:pt idx="38">
                  <c:v>104</c:v>
                </c:pt>
                <c:pt idx="39">
                  <c:v>112</c:v>
                </c:pt>
                <c:pt idx="40">
                  <c:v>123</c:v>
                </c:pt>
                <c:pt idx="41">
                  <c:v>115</c:v>
                </c:pt>
                <c:pt idx="42">
                  <c:v>119</c:v>
                </c:pt>
                <c:pt idx="43">
                  <c:v>98</c:v>
                </c:pt>
                <c:pt idx="44">
                  <c:v>110</c:v>
                </c:pt>
                <c:pt idx="45">
                  <c:v>116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'980029'!$B$755:$B$800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-20.295000000000002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-20.484999999999999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-20.675000000000001</c:v>
                </c:pt>
                <c:pt idx="19">
                  <c:v>-20.75</c:v>
                </c:pt>
                <c:pt idx="20">
                  <c:v>-20.81</c:v>
                </c:pt>
                <c:pt idx="21">
                  <c:v>-20.875</c:v>
                </c:pt>
                <c:pt idx="22">
                  <c:v>-20.94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</c:v>
                </c:pt>
                <c:pt idx="28">
                  <c:v>-21.33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-21.92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'980029'!$F$755:$F$800</c:f>
              <c:numCache>
                <c:formatCode>General</c:formatCode>
                <c:ptCount val="46"/>
                <c:pt idx="0">
                  <c:v>211.91031525776503</c:v>
                </c:pt>
                <c:pt idx="1">
                  <c:v>211.91031525776503</c:v>
                </c:pt>
                <c:pt idx="2">
                  <c:v>211.91031525776503</c:v>
                </c:pt>
                <c:pt idx="3">
                  <c:v>211.91031525776503</c:v>
                </c:pt>
                <c:pt idx="4">
                  <c:v>211.91031525776503</c:v>
                </c:pt>
                <c:pt idx="5">
                  <c:v>211.91031525776503</c:v>
                </c:pt>
                <c:pt idx="6">
                  <c:v>211.91031525776503</c:v>
                </c:pt>
                <c:pt idx="7">
                  <c:v>211.91031525776503</c:v>
                </c:pt>
                <c:pt idx="8">
                  <c:v>211.91031525776503</c:v>
                </c:pt>
                <c:pt idx="9">
                  <c:v>211.91031525776503</c:v>
                </c:pt>
                <c:pt idx="10">
                  <c:v>211.91031525776503</c:v>
                </c:pt>
                <c:pt idx="11">
                  <c:v>211.91031525776503</c:v>
                </c:pt>
                <c:pt idx="12">
                  <c:v>211.91031525776503</c:v>
                </c:pt>
                <c:pt idx="13">
                  <c:v>211.91031525776503</c:v>
                </c:pt>
                <c:pt idx="14">
                  <c:v>211.91031525776503</c:v>
                </c:pt>
                <c:pt idx="15">
                  <c:v>211.91031525776503</c:v>
                </c:pt>
                <c:pt idx="16">
                  <c:v>211.91031525776503</c:v>
                </c:pt>
                <c:pt idx="17">
                  <c:v>211.91031525776503</c:v>
                </c:pt>
                <c:pt idx="18">
                  <c:v>211.91031525776503</c:v>
                </c:pt>
                <c:pt idx="19">
                  <c:v>211.91031525776503</c:v>
                </c:pt>
                <c:pt idx="20">
                  <c:v>211.91031525776503</c:v>
                </c:pt>
                <c:pt idx="21">
                  <c:v>211.91031525776503</c:v>
                </c:pt>
                <c:pt idx="22">
                  <c:v>211.91031525776503</c:v>
                </c:pt>
                <c:pt idx="23">
                  <c:v>211.91031525776503</c:v>
                </c:pt>
                <c:pt idx="24">
                  <c:v>211.6116971875521</c:v>
                </c:pt>
                <c:pt idx="25">
                  <c:v>208.71890946624745</c:v>
                </c:pt>
                <c:pt idx="26">
                  <c:v>202.75096621201317</c:v>
                </c:pt>
                <c:pt idx="27">
                  <c:v>194.51266752798875</c:v>
                </c:pt>
                <c:pt idx="28">
                  <c:v>181.58961310475462</c:v>
                </c:pt>
                <c:pt idx="29">
                  <c:v>167.67410420609013</c:v>
                </c:pt>
                <c:pt idx="30">
                  <c:v>149.91307712833876</c:v>
                </c:pt>
                <c:pt idx="31">
                  <c:v>137.2664839029909</c:v>
                </c:pt>
                <c:pt idx="32">
                  <c:v>126.52288822898849</c:v>
                </c:pt>
                <c:pt idx="33">
                  <c:v>118.39194138316223</c:v>
                </c:pt>
                <c:pt idx="34">
                  <c:v>113.82744710807134</c:v>
                </c:pt>
                <c:pt idx="35">
                  <c:v>112.74297290334862</c:v>
                </c:pt>
                <c:pt idx="36">
                  <c:v>112.74297290334862</c:v>
                </c:pt>
                <c:pt idx="37">
                  <c:v>112.74297290334862</c:v>
                </c:pt>
                <c:pt idx="38">
                  <c:v>112.74297290334862</c:v>
                </c:pt>
                <c:pt idx="39">
                  <c:v>112.74297290334862</c:v>
                </c:pt>
                <c:pt idx="40">
                  <c:v>112.74297290334862</c:v>
                </c:pt>
                <c:pt idx="41">
                  <c:v>112.74297290334862</c:v>
                </c:pt>
                <c:pt idx="42">
                  <c:v>112.74297290334862</c:v>
                </c:pt>
                <c:pt idx="43">
                  <c:v>112.74297290334862</c:v>
                </c:pt>
                <c:pt idx="44">
                  <c:v>112.74297290334862</c:v>
                </c:pt>
                <c:pt idx="45">
                  <c:v>112.74297290334862</c:v>
                </c:pt>
              </c:numCache>
            </c:numRef>
          </c:yVal>
        </c:ser>
        <c:axId val="203683712"/>
        <c:axId val="203685248"/>
      </c:scatterChart>
      <c:valAx>
        <c:axId val="203683712"/>
        <c:scaling>
          <c:orientation val="minMax"/>
        </c:scaling>
        <c:axPos val="b"/>
        <c:numFmt formatCode="General" sourceLinked="1"/>
        <c:tickLblPos val="nextTo"/>
        <c:crossAx val="203685248"/>
        <c:crosses val="autoZero"/>
        <c:crossBetween val="midCat"/>
      </c:valAx>
      <c:valAx>
        <c:axId val="203685248"/>
        <c:scaling>
          <c:orientation val="minMax"/>
        </c:scaling>
        <c:axPos val="l"/>
        <c:majorGridlines/>
        <c:numFmt formatCode="General" sourceLinked="1"/>
        <c:tickLblPos val="nextTo"/>
        <c:crossAx val="203683712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</c:marker>
          <c:xVal>
            <c:numRef>
              <c:f>Setup!$D$4:$D$55</c:f>
              <c:numCache>
                <c:formatCode>General</c:formatCode>
                <c:ptCount val="52"/>
                <c:pt idx="0">
                  <c:v>101.05200000000001</c:v>
                </c:pt>
                <c:pt idx="1">
                  <c:v>109.05200000000001</c:v>
                </c:pt>
                <c:pt idx="2">
                  <c:v>110.05200000000001</c:v>
                </c:pt>
                <c:pt idx="3">
                  <c:v>111.05200000000001</c:v>
                </c:pt>
                <c:pt idx="4">
                  <c:v>112.05200000000001</c:v>
                </c:pt>
                <c:pt idx="5">
                  <c:v>113.05200000000001</c:v>
                </c:pt>
                <c:pt idx="6">
                  <c:v>114.05200000000001</c:v>
                </c:pt>
                <c:pt idx="7">
                  <c:v>115.05200000000001</c:v>
                </c:pt>
                <c:pt idx="8">
                  <c:v>116.05200000000001</c:v>
                </c:pt>
                <c:pt idx="9">
                  <c:v>117.05200000000001</c:v>
                </c:pt>
                <c:pt idx="10">
                  <c:v>118.05200000000001</c:v>
                </c:pt>
                <c:pt idx="11">
                  <c:v>119.05200000000001</c:v>
                </c:pt>
                <c:pt idx="12">
                  <c:v>120.05200000000001</c:v>
                </c:pt>
                <c:pt idx="13">
                  <c:v>121.05200000000001</c:v>
                </c:pt>
                <c:pt idx="14">
                  <c:v>122.05200000000001</c:v>
                </c:pt>
                <c:pt idx="15">
                  <c:v>123.05200000000001</c:v>
                </c:pt>
                <c:pt idx="16">
                  <c:v>124.05200000000001</c:v>
                </c:pt>
                <c:pt idx="17">
                  <c:v>125.05200000000001</c:v>
                </c:pt>
                <c:pt idx="18">
                  <c:v>126.05200000000001</c:v>
                </c:pt>
                <c:pt idx="19">
                  <c:v>127.05200000000001</c:v>
                </c:pt>
                <c:pt idx="20">
                  <c:v>128.053</c:v>
                </c:pt>
                <c:pt idx="21">
                  <c:v>129.053</c:v>
                </c:pt>
                <c:pt idx="22">
                  <c:v>130.053</c:v>
                </c:pt>
                <c:pt idx="23">
                  <c:v>131.053</c:v>
                </c:pt>
                <c:pt idx="24">
                  <c:v>132.053</c:v>
                </c:pt>
                <c:pt idx="25">
                  <c:v>133.053</c:v>
                </c:pt>
                <c:pt idx="26">
                  <c:v>134.053</c:v>
                </c:pt>
                <c:pt idx="27">
                  <c:v>135.053</c:v>
                </c:pt>
                <c:pt idx="28">
                  <c:v>136.053</c:v>
                </c:pt>
                <c:pt idx="29">
                  <c:v>137.053</c:v>
                </c:pt>
                <c:pt idx="30">
                  <c:v>138.053</c:v>
                </c:pt>
                <c:pt idx="31">
                  <c:v>139.053</c:v>
                </c:pt>
                <c:pt idx="32">
                  <c:v>140.053</c:v>
                </c:pt>
                <c:pt idx="33">
                  <c:v>141.053</c:v>
                </c:pt>
                <c:pt idx="34">
                  <c:v>114.58</c:v>
                </c:pt>
                <c:pt idx="35">
                  <c:v>114.83</c:v>
                </c:pt>
                <c:pt idx="36">
                  <c:v>115.08</c:v>
                </c:pt>
                <c:pt idx="37">
                  <c:v>115.33</c:v>
                </c:pt>
                <c:pt idx="38">
                  <c:v>115.58</c:v>
                </c:pt>
                <c:pt idx="39">
                  <c:v>115.83</c:v>
                </c:pt>
                <c:pt idx="40">
                  <c:v>116.08</c:v>
                </c:pt>
                <c:pt idx="41">
                  <c:v>116.33</c:v>
                </c:pt>
                <c:pt idx="42">
                  <c:v>116.58</c:v>
                </c:pt>
                <c:pt idx="43">
                  <c:v>133.52500000000001</c:v>
                </c:pt>
                <c:pt idx="44">
                  <c:v>133.77500000000001</c:v>
                </c:pt>
                <c:pt idx="45">
                  <c:v>134.02500000000001</c:v>
                </c:pt>
                <c:pt idx="46">
                  <c:v>134.27500000000001</c:v>
                </c:pt>
                <c:pt idx="47">
                  <c:v>134.52500000000001</c:v>
                </c:pt>
                <c:pt idx="48">
                  <c:v>134.77500000000001</c:v>
                </c:pt>
                <c:pt idx="49">
                  <c:v>135.02500000000001</c:v>
                </c:pt>
                <c:pt idx="50">
                  <c:v>135.27500000000001</c:v>
                </c:pt>
                <c:pt idx="51">
                  <c:v>135.52500000000001</c:v>
                </c:pt>
              </c:numCache>
            </c:numRef>
          </c:xVal>
          <c:yVal>
            <c:numRef>
              <c:f>Setup!$J$4:$J$55</c:f>
              <c:numCache>
                <c:formatCode>General</c:formatCode>
                <c:ptCount val="52"/>
                <c:pt idx="0">
                  <c:v>-20.951463562148124</c:v>
                </c:pt>
                <c:pt idx="1">
                  <c:v>-20.823828568353619</c:v>
                </c:pt>
                <c:pt idx="2">
                  <c:v>-20.798302852644103</c:v>
                </c:pt>
                <c:pt idx="3">
                  <c:v>-20.825873935181793</c:v>
                </c:pt>
                <c:pt idx="4">
                  <c:v>-20.771763832728478</c:v>
                </c:pt>
                <c:pt idx="5">
                  <c:v>-20.77679627929556</c:v>
                </c:pt>
                <c:pt idx="6">
                  <c:v>-20.741439332727992</c:v>
                </c:pt>
                <c:pt idx="7">
                  <c:v>-20.687896624164512</c:v>
                </c:pt>
                <c:pt idx="8">
                  <c:v>-20.767045574740472</c:v>
                </c:pt>
                <c:pt idx="9">
                  <c:v>-21.084412578501208</c:v>
                </c:pt>
                <c:pt idx="10">
                  <c:v>-21.327523886124581</c:v>
                </c:pt>
                <c:pt idx="11">
                  <c:v>-21.528072342321206</c:v>
                </c:pt>
                <c:pt idx="12">
                  <c:v>-21.619544174147769</c:v>
                </c:pt>
                <c:pt idx="13">
                  <c:v>-21.814212039665136</c:v>
                </c:pt>
                <c:pt idx="14">
                  <c:v>-22.050821499838388</c:v>
                </c:pt>
                <c:pt idx="15">
                  <c:v>-22.085635110885281</c:v>
                </c:pt>
                <c:pt idx="16">
                  <c:v>-22.116015383183012</c:v>
                </c:pt>
                <c:pt idx="17">
                  <c:v>-22.216287891270717</c:v>
                </c:pt>
                <c:pt idx="18">
                  <c:v>-22.202265389314096</c:v>
                </c:pt>
                <c:pt idx="19">
                  <c:v>-22.134823193708751</c:v>
                </c:pt>
                <c:pt idx="20">
                  <c:v>-22.078557804736011</c:v>
                </c:pt>
                <c:pt idx="21">
                  <c:v>-21.93373494736645</c:v>
                </c:pt>
                <c:pt idx="22">
                  <c:v>-21.85</c:v>
                </c:pt>
                <c:pt idx="23">
                  <c:v>-21.7</c:v>
                </c:pt>
                <c:pt idx="24">
                  <c:v>-21.622861373803133</c:v>
                </c:pt>
                <c:pt idx="25">
                  <c:v>-21.468661775948075</c:v>
                </c:pt>
                <c:pt idx="26">
                  <c:v>-21.070656156357281</c:v>
                </c:pt>
                <c:pt idx="27">
                  <c:v>-21.128703576235289</c:v>
                </c:pt>
                <c:pt idx="28">
                  <c:v>-21.220902424642098</c:v>
                </c:pt>
                <c:pt idx="29">
                  <c:v>-21.247049720421082</c:v>
                </c:pt>
                <c:pt idx="30">
                  <c:v>-21.311640597517947</c:v>
                </c:pt>
                <c:pt idx="31">
                  <c:v>-21.335735758142054</c:v>
                </c:pt>
                <c:pt idx="32">
                  <c:v>-21.366093770835732</c:v>
                </c:pt>
                <c:pt idx="33">
                  <c:v>-21.416682247858105</c:v>
                </c:pt>
                <c:pt idx="34">
                  <c:v>-20.702878782153903</c:v>
                </c:pt>
                <c:pt idx="35">
                  <c:v>-20.724053259729732</c:v>
                </c:pt>
                <c:pt idx="36">
                  <c:v>-20.674713397043416</c:v>
                </c:pt>
                <c:pt idx="37">
                  <c:v>-20.676723456654141</c:v>
                </c:pt>
                <c:pt idx="38">
                  <c:v>-20.669948568553696</c:v>
                </c:pt>
                <c:pt idx="39">
                  <c:v>-20.69575981122383</c:v>
                </c:pt>
                <c:pt idx="40">
                  <c:v>-20.762724332988654</c:v>
                </c:pt>
                <c:pt idx="41">
                  <c:v>-20.851723256853862</c:v>
                </c:pt>
                <c:pt idx="42">
                  <c:v>-20.817840600852453</c:v>
                </c:pt>
                <c:pt idx="43">
                  <c:v>-21.384176919287057</c:v>
                </c:pt>
                <c:pt idx="44">
                  <c:v>-21.346386839616642</c:v>
                </c:pt>
                <c:pt idx="45">
                  <c:v>-21.070373097607213</c:v>
                </c:pt>
                <c:pt idx="46">
                  <c:v>-21.017992574885163</c:v>
                </c:pt>
                <c:pt idx="47">
                  <c:v>-21.054356719885885</c:v>
                </c:pt>
                <c:pt idx="48">
                  <c:v>-21.118769306281472</c:v>
                </c:pt>
                <c:pt idx="49">
                  <c:v>-21.140727833810828</c:v>
                </c:pt>
                <c:pt idx="50">
                  <c:v>-21.133733463444973</c:v>
                </c:pt>
                <c:pt idx="51">
                  <c:v>-21.171483646072776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Setup!$N$4:$N$55</c:f>
              <c:numCache>
                <c:formatCode>General</c:formatCode>
                <c:ptCount val="52"/>
                <c:pt idx="0">
                  <c:v>101.05200000000001</c:v>
                </c:pt>
                <c:pt idx="1">
                  <c:v>109.05200000000001</c:v>
                </c:pt>
                <c:pt idx="2">
                  <c:v>110.05200000000001</c:v>
                </c:pt>
                <c:pt idx="3">
                  <c:v>111.05200000000001</c:v>
                </c:pt>
                <c:pt idx="4">
                  <c:v>112.05200000000001</c:v>
                </c:pt>
                <c:pt idx="5">
                  <c:v>113.05200000000001</c:v>
                </c:pt>
                <c:pt idx="6">
                  <c:v>114.05200000000001</c:v>
                </c:pt>
                <c:pt idx="7">
                  <c:v>115.05200000000001</c:v>
                </c:pt>
                <c:pt idx="8">
                  <c:v>116.05200000000001</c:v>
                </c:pt>
                <c:pt idx="9">
                  <c:v>117.05200000000001</c:v>
                </c:pt>
                <c:pt idx="10">
                  <c:v>118.05200000000001</c:v>
                </c:pt>
                <c:pt idx="11">
                  <c:v>119.05200000000001</c:v>
                </c:pt>
                <c:pt idx="12">
                  <c:v>120.05200000000001</c:v>
                </c:pt>
                <c:pt idx="13">
                  <c:v>121.05200000000001</c:v>
                </c:pt>
                <c:pt idx="14">
                  <c:v>122.05200000000001</c:v>
                </c:pt>
                <c:pt idx="15">
                  <c:v>123.05200000000001</c:v>
                </c:pt>
                <c:pt idx="16">
                  <c:v>124.05200000000001</c:v>
                </c:pt>
                <c:pt idx="17">
                  <c:v>125.05200000000001</c:v>
                </c:pt>
                <c:pt idx="18">
                  <c:v>126.05200000000001</c:v>
                </c:pt>
                <c:pt idx="19">
                  <c:v>127.05200000000001</c:v>
                </c:pt>
                <c:pt idx="20">
                  <c:v>128.053</c:v>
                </c:pt>
                <c:pt idx="21">
                  <c:v>129.053</c:v>
                </c:pt>
                <c:pt idx="22">
                  <c:v>130.053</c:v>
                </c:pt>
                <c:pt idx="23">
                  <c:v>131.053</c:v>
                </c:pt>
                <c:pt idx="24">
                  <c:v>132.053</c:v>
                </c:pt>
                <c:pt idx="25">
                  <c:v>133.053</c:v>
                </c:pt>
                <c:pt idx="26">
                  <c:v>134.053</c:v>
                </c:pt>
                <c:pt idx="27">
                  <c:v>135.053</c:v>
                </c:pt>
                <c:pt idx="28">
                  <c:v>136.053</c:v>
                </c:pt>
                <c:pt idx="29">
                  <c:v>137.053</c:v>
                </c:pt>
                <c:pt idx="30">
                  <c:v>138.053</c:v>
                </c:pt>
                <c:pt idx="31">
                  <c:v>139.053</c:v>
                </c:pt>
                <c:pt idx="32">
                  <c:v>140.053</c:v>
                </c:pt>
                <c:pt idx="33">
                  <c:v>141.053</c:v>
                </c:pt>
                <c:pt idx="34">
                  <c:v>114.58</c:v>
                </c:pt>
                <c:pt idx="35">
                  <c:v>114.83</c:v>
                </c:pt>
                <c:pt idx="36">
                  <c:v>115.08</c:v>
                </c:pt>
                <c:pt idx="37">
                  <c:v>115.33</c:v>
                </c:pt>
                <c:pt idx="38">
                  <c:v>115.58</c:v>
                </c:pt>
                <c:pt idx="39">
                  <c:v>115.83</c:v>
                </c:pt>
                <c:pt idx="40">
                  <c:v>116.08</c:v>
                </c:pt>
                <c:pt idx="41">
                  <c:v>116.33</c:v>
                </c:pt>
                <c:pt idx="42">
                  <c:v>116.58</c:v>
                </c:pt>
                <c:pt idx="43">
                  <c:v>133.52500000000001</c:v>
                </c:pt>
                <c:pt idx="44">
                  <c:v>133.77500000000001</c:v>
                </c:pt>
                <c:pt idx="45">
                  <c:v>134.02500000000001</c:v>
                </c:pt>
                <c:pt idx="46">
                  <c:v>134.27500000000001</c:v>
                </c:pt>
                <c:pt idx="47">
                  <c:v>134.52500000000001</c:v>
                </c:pt>
                <c:pt idx="48">
                  <c:v>134.77500000000001</c:v>
                </c:pt>
                <c:pt idx="49">
                  <c:v>135.02500000000001</c:v>
                </c:pt>
                <c:pt idx="50">
                  <c:v>135.27500000000001</c:v>
                </c:pt>
                <c:pt idx="51">
                  <c:v>135.52500000000001</c:v>
                </c:pt>
              </c:numCache>
            </c:numRef>
          </c:xVal>
          <c:yVal>
            <c:numRef>
              <c:f>Setup!$O$4:$O$55</c:f>
              <c:numCache>
                <c:formatCode>General</c:formatCode>
                <c:ptCount val="52"/>
                <c:pt idx="0">
                  <c:v>-20.801463562148125</c:v>
                </c:pt>
                <c:pt idx="1">
                  <c:v>-20.67382856835362</c:v>
                </c:pt>
                <c:pt idx="2">
                  <c:v>-20.648302852644104</c:v>
                </c:pt>
                <c:pt idx="3">
                  <c:v>-20.675873935181794</c:v>
                </c:pt>
                <c:pt idx="4">
                  <c:v>-20.62176383272848</c:v>
                </c:pt>
                <c:pt idx="5">
                  <c:v>-20.626796279295561</c:v>
                </c:pt>
                <c:pt idx="6">
                  <c:v>-20.591439332727994</c:v>
                </c:pt>
                <c:pt idx="7">
                  <c:v>-20.537896624164514</c:v>
                </c:pt>
                <c:pt idx="8">
                  <c:v>-20.617045574740473</c:v>
                </c:pt>
                <c:pt idx="9">
                  <c:v>-20.93441257850121</c:v>
                </c:pt>
                <c:pt idx="10">
                  <c:v>-21.177523886124582</c:v>
                </c:pt>
                <c:pt idx="11">
                  <c:v>-21.378072342321207</c:v>
                </c:pt>
                <c:pt idx="12">
                  <c:v>-21.469544174147771</c:v>
                </c:pt>
                <c:pt idx="13">
                  <c:v>-21.664212039665138</c:v>
                </c:pt>
                <c:pt idx="14">
                  <c:v>-21.90082149983839</c:v>
                </c:pt>
                <c:pt idx="15">
                  <c:v>-21.935635110885283</c:v>
                </c:pt>
                <c:pt idx="16">
                  <c:v>-21.966015383183013</c:v>
                </c:pt>
                <c:pt idx="17">
                  <c:v>-22.066287891270719</c:v>
                </c:pt>
                <c:pt idx="18">
                  <c:v>-22.052265389314098</c:v>
                </c:pt>
                <c:pt idx="19">
                  <c:v>-21.984823193708753</c:v>
                </c:pt>
                <c:pt idx="20">
                  <c:v>-21.928557804736013</c:v>
                </c:pt>
                <c:pt idx="21">
                  <c:v>-21.783734947366451</c:v>
                </c:pt>
                <c:pt idx="22">
                  <c:v>-21.700000000000003</c:v>
                </c:pt>
                <c:pt idx="23">
                  <c:v>-21.55</c:v>
                </c:pt>
                <c:pt idx="24">
                  <c:v>-21.472861373803134</c:v>
                </c:pt>
                <c:pt idx="25">
                  <c:v>-21.318661775948076</c:v>
                </c:pt>
                <c:pt idx="26">
                  <c:v>-20.920656156357282</c:v>
                </c:pt>
                <c:pt idx="27">
                  <c:v>-20.97870357623529</c:v>
                </c:pt>
                <c:pt idx="28">
                  <c:v>-21.0709024246421</c:v>
                </c:pt>
                <c:pt idx="29">
                  <c:v>-21.097049720421083</c:v>
                </c:pt>
                <c:pt idx="30">
                  <c:v>-21.161640597517948</c:v>
                </c:pt>
                <c:pt idx="31">
                  <c:v>-21.185735758142055</c:v>
                </c:pt>
                <c:pt idx="32">
                  <c:v>-21.216093770835734</c:v>
                </c:pt>
                <c:pt idx="33">
                  <c:v>-21.266682247858107</c:v>
                </c:pt>
                <c:pt idx="34">
                  <c:v>-20.552878782153904</c:v>
                </c:pt>
                <c:pt idx="35">
                  <c:v>-20.574053259729734</c:v>
                </c:pt>
                <c:pt idx="36">
                  <c:v>-20.524713397043417</c:v>
                </c:pt>
                <c:pt idx="37">
                  <c:v>-20.526723456654143</c:v>
                </c:pt>
                <c:pt idx="38">
                  <c:v>-20.519948568553698</c:v>
                </c:pt>
                <c:pt idx="39">
                  <c:v>-20.545759811223832</c:v>
                </c:pt>
                <c:pt idx="40">
                  <c:v>-20.612724332988655</c:v>
                </c:pt>
                <c:pt idx="41">
                  <c:v>-20.701723256853864</c:v>
                </c:pt>
                <c:pt idx="42">
                  <c:v>-20.667840600852454</c:v>
                </c:pt>
                <c:pt idx="43">
                  <c:v>-21.234176919287059</c:v>
                </c:pt>
                <c:pt idx="44">
                  <c:v>-21.196386839616643</c:v>
                </c:pt>
                <c:pt idx="45">
                  <c:v>-20.920373097607214</c:v>
                </c:pt>
                <c:pt idx="46">
                  <c:v>-20.867992574885164</c:v>
                </c:pt>
                <c:pt idx="47">
                  <c:v>-20.904356719885886</c:v>
                </c:pt>
                <c:pt idx="48">
                  <c:v>-20.968769306281473</c:v>
                </c:pt>
                <c:pt idx="49">
                  <c:v>-20.99072783381083</c:v>
                </c:pt>
                <c:pt idx="50">
                  <c:v>-20.983733463444974</c:v>
                </c:pt>
                <c:pt idx="51">
                  <c:v>-21.021483646072777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Setup!$S$4:$S$15</c:f>
              <c:numCache>
                <c:formatCode>General</c:formatCode>
                <c:ptCount val="12"/>
                <c:pt idx="0">
                  <c:v>101.05200000000001</c:v>
                </c:pt>
                <c:pt idx="1">
                  <c:v>109.05200000000001</c:v>
                </c:pt>
                <c:pt idx="2">
                  <c:v>113.05200000000001</c:v>
                </c:pt>
                <c:pt idx="3">
                  <c:v>116.05200000000001</c:v>
                </c:pt>
                <c:pt idx="4">
                  <c:v>119.05200000000001</c:v>
                </c:pt>
                <c:pt idx="5">
                  <c:v>122.05200000000001</c:v>
                </c:pt>
                <c:pt idx="6">
                  <c:v>125.05200000000001</c:v>
                </c:pt>
                <c:pt idx="7">
                  <c:v>128.053</c:v>
                </c:pt>
                <c:pt idx="8">
                  <c:v>131.053</c:v>
                </c:pt>
                <c:pt idx="9">
                  <c:v>134.053</c:v>
                </c:pt>
                <c:pt idx="10">
                  <c:v>137.053</c:v>
                </c:pt>
                <c:pt idx="11">
                  <c:v>141.053</c:v>
                </c:pt>
              </c:numCache>
            </c:numRef>
          </c:xVal>
          <c:yVal>
            <c:numRef>
              <c:f>Setup!$T$4:$T$15</c:f>
              <c:numCache>
                <c:formatCode>General</c:formatCode>
                <c:ptCount val="12"/>
                <c:pt idx="0">
                  <c:v>-18.301463562148125</c:v>
                </c:pt>
                <c:pt idx="1">
                  <c:v>-18.17382856835362</c:v>
                </c:pt>
                <c:pt idx="2">
                  <c:v>-18.126796279295561</c:v>
                </c:pt>
                <c:pt idx="3">
                  <c:v>-18.117045574740473</c:v>
                </c:pt>
                <c:pt idx="4">
                  <c:v>-18.878072342321207</c:v>
                </c:pt>
                <c:pt idx="5">
                  <c:v>-19.40082149983839</c:v>
                </c:pt>
                <c:pt idx="6">
                  <c:v>-19.566287891270719</c:v>
                </c:pt>
                <c:pt idx="7">
                  <c:v>-19.428557804736013</c:v>
                </c:pt>
                <c:pt idx="8">
                  <c:v>-19.05</c:v>
                </c:pt>
                <c:pt idx="9">
                  <c:v>-18.420656156357282</c:v>
                </c:pt>
                <c:pt idx="10">
                  <c:v>-18.597049720421083</c:v>
                </c:pt>
                <c:pt idx="11">
                  <c:v>-18.766682247858107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Setup!$X$4:$X$10</c:f>
              <c:numCache>
                <c:formatCode>General</c:formatCode>
                <c:ptCount val="7"/>
                <c:pt idx="0">
                  <c:v>125.05200000000001</c:v>
                </c:pt>
                <c:pt idx="1">
                  <c:v>125.05200000000001</c:v>
                </c:pt>
                <c:pt idx="2">
                  <c:v>125.05200000000001</c:v>
                </c:pt>
                <c:pt idx="3">
                  <c:v>125.05200000000001</c:v>
                </c:pt>
                <c:pt idx="4">
                  <c:v>125.05200000000001</c:v>
                </c:pt>
                <c:pt idx="5">
                  <c:v>125.05200000000001</c:v>
                </c:pt>
                <c:pt idx="6">
                  <c:v>125.05200000000001</c:v>
                </c:pt>
              </c:numCache>
            </c:numRef>
          </c:xVal>
          <c:yVal>
            <c:numRef>
              <c:f>Setup!$Y$4:$Y$10</c:f>
              <c:numCache>
                <c:formatCode>General</c:formatCode>
                <c:ptCount val="7"/>
                <c:pt idx="0">
                  <c:v>-21.616287891270719</c:v>
                </c:pt>
                <c:pt idx="1">
                  <c:v>-21.316287891270719</c:v>
                </c:pt>
                <c:pt idx="2">
                  <c:v>-21.016287891270718</c:v>
                </c:pt>
                <c:pt idx="3">
                  <c:v>-20.716287891270717</c:v>
                </c:pt>
                <c:pt idx="4">
                  <c:v>-20.41628789127072</c:v>
                </c:pt>
                <c:pt idx="5">
                  <c:v>-20.116287891270719</c:v>
                </c:pt>
                <c:pt idx="6">
                  <c:v>-19.816287891270719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Setup!$AE$4:$AE$55</c:f>
              <c:numCache>
                <c:formatCode>General</c:formatCode>
                <c:ptCount val="52"/>
                <c:pt idx="0">
                  <c:v>101.05200000000001</c:v>
                </c:pt>
                <c:pt idx="1">
                  <c:v>109.05200000000001</c:v>
                </c:pt>
                <c:pt idx="2">
                  <c:v>110.05200000000001</c:v>
                </c:pt>
                <c:pt idx="3">
                  <c:v>111.05200000000001</c:v>
                </c:pt>
                <c:pt idx="4">
                  <c:v>112.05200000000001</c:v>
                </c:pt>
                <c:pt idx="5">
                  <c:v>113.05200000000001</c:v>
                </c:pt>
                <c:pt idx="6">
                  <c:v>114.05200000000001</c:v>
                </c:pt>
                <c:pt idx="7">
                  <c:v>115.05200000000001</c:v>
                </c:pt>
                <c:pt idx="8">
                  <c:v>116.05200000000001</c:v>
                </c:pt>
                <c:pt idx="9">
                  <c:v>117.05200000000001</c:v>
                </c:pt>
                <c:pt idx="10">
                  <c:v>118.05200000000001</c:v>
                </c:pt>
                <c:pt idx="11">
                  <c:v>119.05200000000001</c:v>
                </c:pt>
                <c:pt idx="12">
                  <c:v>120.05200000000001</c:v>
                </c:pt>
                <c:pt idx="13">
                  <c:v>121.05200000000001</c:v>
                </c:pt>
                <c:pt idx="14">
                  <c:v>122.05200000000001</c:v>
                </c:pt>
                <c:pt idx="15">
                  <c:v>123.05200000000001</c:v>
                </c:pt>
                <c:pt idx="16">
                  <c:v>124.05200000000001</c:v>
                </c:pt>
                <c:pt idx="17">
                  <c:v>125.05200000000001</c:v>
                </c:pt>
                <c:pt idx="18">
                  <c:v>126.05200000000001</c:v>
                </c:pt>
                <c:pt idx="19">
                  <c:v>127.05200000000001</c:v>
                </c:pt>
                <c:pt idx="20">
                  <c:v>128.053</c:v>
                </c:pt>
                <c:pt idx="21">
                  <c:v>129.053</c:v>
                </c:pt>
                <c:pt idx="22">
                  <c:v>130.053</c:v>
                </c:pt>
                <c:pt idx="23">
                  <c:v>131.053</c:v>
                </c:pt>
                <c:pt idx="24">
                  <c:v>132.053</c:v>
                </c:pt>
                <c:pt idx="25">
                  <c:v>133.053</c:v>
                </c:pt>
                <c:pt idx="26">
                  <c:v>134.053</c:v>
                </c:pt>
                <c:pt idx="27">
                  <c:v>135.053</c:v>
                </c:pt>
                <c:pt idx="28">
                  <c:v>136.053</c:v>
                </c:pt>
                <c:pt idx="29">
                  <c:v>137.053</c:v>
                </c:pt>
                <c:pt idx="30">
                  <c:v>138.053</c:v>
                </c:pt>
                <c:pt idx="31">
                  <c:v>139.053</c:v>
                </c:pt>
                <c:pt idx="32">
                  <c:v>140.053</c:v>
                </c:pt>
                <c:pt idx="33">
                  <c:v>141.053</c:v>
                </c:pt>
                <c:pt idx="34">
                  <c:v>114.58</c:v>
                </c:pt>
                <c:pt idx="35">
                  <c:v>114.83</c:v>
                </c:pt>
                <c:pt idx="36">
                  <c:v>115.08</c:v>
                </c:pt>
                <c:pt idx="37">
                  <c:v>115.33</c:v>
                </c:pt>
                <c:pt idx="38">
                  <c:v>115.58</c:v>
                </c:pt>
                <c:pt idx="39">
                  <c:v>115.83</c:v>
                </c:pt>
                <c:pt idx="40">
                  <c:v>116.08</c:v>
                </c:pt>
                <c:pt idx="41">
                  <c:v>116.33</c:v>
                </c:pt>
                <c:pt idx="42">
                  <c:v>116.58</c:v>
                </c:pt>
                <c:pt idx="43">
                  <c:v>133.52500000000001</c:v>
                </c:pt>
                <c:pt idx="44">
                  <c:v>133.77500000000001</c:v>
                </c:pt>
                <c:pt idx="45">
                  <c:v>134.02500000000001</c:v>
                </c:pt>
                <c:pt idx="46">
                  <c:v>134.27500000000001</c:v>
                </c:pt>
                <c:pt idx="47">
                  <c:v>134.52500000000001</c:v>
                </c:pt>
                <c:pt idx="48">
                  <c:v>134.77500000000001</c:v>
                </c:pt>
                <c:pt idx="49">
                  <c:v>135.02500000000001</c:v>
                </c:pt>
                <c:pt idx="50">
                  <c:v>135.27500000000001</c:v>
                </c:pt>
                <c:pt idx="51">
                  <c:v>135.52500000000001</c:v>
                </c:pt>
              </c:numCache>
            </c:numRef>
          </c:xVal>
          <c:yVal>
            <c:numRef>
              <c:f>Setup!$AF$4:$AF$55</c:f>
              <c:numCache>
                <c:formatCode>General</c:formatCode>
                <c:ptCount val="52"/>
                <c:pt idx="0">
                  <c:v>-20.701463562148124</c:v>
                </c:pt>
                <c:pt idx="1">
                  <c:v>-20.573828568353619</c:v>
                </c:pt>
                <c:pt idx="2">
                  <c:v>-20.548302852644103</c:v>
                </c:pt>
                <c:pt idx="3">
                  <c:v>-20.575873935181793</c:v>
                </c:pt>
                <c:pt idx="4">
                  <c:v>-20.521763832728478</c:v>
                </c:pt>
                <c:pt idx="5">
                  <c:v>-20.52679627929556</c:v>
                </c:pt>
                <c:pt idx="6">
                  <c:v>-20.491439332727992</c:v>
                </c:pt>
                <c:pt idx="7">
                  <c:v>-20.437896624164512</c:v>
                </c:pt>
                <c:pt idx="8">
                  <c:v>-20.517045574740472</c:v>
                </c:pt>
                <c:pt idx="9">
                  <c:v>-20.834412578501208</c:v>
                </c:pt>
                <c:pt idx="10">
                  <c:v>-21.077523886124581</c:v>
                </c:pt>
                <c:pt idx="11">
                  <c:v>-21.278072342321206</c:v>
                </c:pt>
                <c:pt idx="12">
                  <c:v>-21.369544174147769</c:v>
                </c:pt>
                <c:pt idx="13">
                  <c:v>-21.564212039665136</c:v>
                </c:pt>
                <c:pt idx="14">
                  <c:v>-21.800821499838388</c:v>
                </c:pt>
                <c:pt idx="15">
                  <c:v>-21.835635110885281</c:v>
                </c:pt>
                <c:pt idx="16">
                  <c:v>-21.866015383183012</c:v>
                </c:pt>
                <c:pt idx="17">
                  <c:v>-21.966287891270717</c:v>
                </c:pt>
                <c:pt idx="18">
                  <c:v>-21.952265389314096</c:v>
                </c:pt>
                <c:pt idx="19">
                  <c:v>-21.884823193708751</c:v>
                </c:pt>
                <c:pt idx="20">
                  <c:v>-21.828557804736011</c:v>
                </c:pt>
                <c:pt idx="21">
                  <c:v>-21.68373494736645</c:v>
                </c:pt>
                <c:pt idx="22">
                  <c:v>-21.6</c:v>
                </c:pt>
                <c:pt idx="23">
                  <c:v>-21.45</c:v>
                </c:pt>
                <c:pt idx="24">
                  <c:v>-21.372861373803133</c:v>
                </c:pt>
                <c:pt idx="25">
                  <c:v>-21.218661775948075</c:v>
                </c:pt>
                <c:pt idx="26">
                  <c:v>-20.820656156357281</c:v>
                </c:pt>
                <c:pt idx="27">
                  <c:v>-20.878703576235289</c:v>
                </c:pt>
                <c:pt idx="28">
                  <c:v>-20.970902424642098</c:v>
                </c:pt>
                <c:pt idx="29">
                  <c:v>-20.997049720421082</c:v>
                </c:pt>
                <c:pt idx="30">
                  <c:v>-21.061640597517947</c:v>
                </c:pt>
                <c:pt idx="31">
                  <c:v>-21.085735758142054</c:v>
                </c:pt>
                <c:pt idx="32">
                  <c:v>-21.116093770835732</c:v>
                </c:pt>
                <c:pt idx="33">
                  <c:v>-21.166682247858105</c:v>
                </c:pt>
                <c:pt idx="34">
                  <c:v>-20.452878782153903</c:v>
                </c:pt>
                <c:pt idx="35">
                  <c:v>-20.474053259729732</c:v>
                </c:pt>
                <c:pt idx="36">
                  <c:v>-20.424713397043416</c:v>
                </c:pt>
                <c:pt idx="37">
                  <c:v>-20.426723456654141</c:v>
                </c:pt>
                <c:pt idx="38">
                  <c:v>-20.419948568553696</c:v>
                </c:pt>
                <c:pt idx="39">
                  <c:v>-20.44575981122383</c:v>
                </c:pt>
                <c:pt idx="40">
                  <c:v>-20.512724332988654</c:v>
                </c:pt>
                <c:pt idx="41">
                  <c:v>-20.601723256853862</c:v>
                </c:pt>
                <c:pt idx="42">
                  <c:v>-20.567840600852453</c:v>
                </c:pt>
                <c:pt idx="43">
                  <c:v>-21.134176919287057</c:v>
                </c:pt>
                <c:pt idx="44">
                  <c:v>-21.096386839616642</c:v>
                </c:pt>
                <c:pt idx="45">
                  <c:v>-20.820373097607213</c:v>
                </c:pt>
                <c:pt idx="46">
                  <c:v>-20.767992574885163</c:v>
                </c:pt>
                <c:pt idx="47">
                  <c:v>-20.804356719885885</c:v>
                </c:pt>
                <c:pt idx="48">
                  <c:v>-20.868769306281472</c:v>
                </c:pt>
                <c:pt idx="49">
                  <c:v>-20.890727833810828</c:v>
                </c:pt>
                <c:pt idx="50">
                  <c:v>-20.883733463444973</c:v>
                </c:pt>
                <c:pt idx="51">
                  <c:v>-20.921483646072776</c:v>
                </c:pt>
              </c:numCache>
            </c:numRef>
          </c:yVal>
        </c:ser>
        <c:axId val="203777152"/>
        <c:axId val="203779072"/>
      </c:scatterChart>
      <c:valAx>
        <c:axId val="203777152"/>
        <c:scaling>
          <c:orientation val="minMax"/>
          <c:max val="145"/>
          <c:min val="100"/>
        </c:scaling>
        <c:axPos val="b"/>
        <c:numFmt formatCode="General" sourceLinked="1"/>
        <c:tickLblPos val="nextTo"/>
        <c:crossAx val="203779072"/>
        <c:crosses val="autoZero"/>
        <c:crossBetween val="midCat"/>
      </c:valAx>
      <c:valAx>
        <c:axId val="203779072"/>
        <c:scaling>
          <c:orientation val="minMax"/>
          <c:max val="-18"/>
          <c:min val="-23"/>
        </c:scaling>
        <c:axPos val="l"/>
        <c:majorGridlines/>
        <c:numFmt formatCode="General" sourceLinked="1"/>
        <c:tickLblPos val="nextTo"/>
        <c:crossAx val="20377715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'980029'!$B$81:$B$126</c:f>
              <c:numCache>
                <c:formatCode>General</c:formatCode>
                <c:ptCount val="46"/>
                <c:pt idx="0">
                  <c:v>-19.5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-20.745000000000001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-22.24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'980029'!$E$81:$E$126</c:f>
              <c:numCache>
                <c:formatCode>General</c:formatCode>
                <c:ptCount val="46"/>
                <c:pt idx="0">
                  <c:v>242</c:v>
                </c:pt>
                <c:pt idx="1">
                  <c:v>211</c:v>
                </c:pt>
                <c:pt idx="2">
                  <c:v>213</c:v>
                </c:pt>
                <c:pt idx="3">
                  <c:v>260</c:v>
                </c:pt>
                <c:pt idx="4">
                  <c:v>232</c:v>
                </c:pt>
                <c:pt idx="5">
                  <c:v>186</c:v>
                </c:pt>
                <c:pt idx="6">
                  <c:v>205</c:v>
                </c:pt>
                <c:pt idx="7">
                  <c:v>200</c:v>
                </c:pt>
                <c:pt idx="8">
                  <c:v>217</c:v>
                </c:pt>
                <c:pt idx="9">
                  <c:v>232</c:v>
                </c:pt>
                <c:pt idx="10">
                  <c:v>230</c:v>
                </c:pt>
                <c:pt idx="11">
                  <c:v>214</c:v>
                </c:pt>
                <c:pt idx="12">
                  <c:v>212</c:v>
                </c:pt>
                <c:pt idx="13">
                  <c:v>204</c:v>
                </c:pt>
                <c:pt idx="14">
                  <c:v>224</c:v>
                </c:pt>
                <c:pt idx="15">
                  <c:v>199</c:v>
                </c:pt>
                <c:pt idx="16">
                  <c:v>245</c:v>
                </c:pt>
                <c:pt idx="17">
                  <c:v>191</c:v>
                </c:pt>
                <c:pt idx="18">
                  <c:v>231</c:v>
                </c:pt>
                <c:pt idx="19">
                  <c:v>208</c:v>
                </c:pt>
                <c:pt idx="20">
                  <c:v>205</c:v>
                </c:pt>
                <c:pt idx="21">
                  <c:v>232</c:v>
                </c:pt>
                <c:pt idx="22">
                  <c:v>187</c:v>
                </c:pt>
                <c:pt idx="23">
                  <c:v>160</c:v>
                </c:pt>
                <c:pt idx="24">
                  <c:v>147</c:v>
                </c:pt>
                <c:pt idx="25">
                  <c:v>128</c:v>
                </c:pt>
                <c:pt idx="26">
                  <c:v>130</c:v>
                </c:pt>
                <c:pt idx="27">
                  <c:v>106</c:v>
                </c:pt>
                <c:pt idx="28">
                  <c:v>115</c:v>
                </c:pt>
                <c:pt idx="29">
                  <c:v>134</c:v>
                </c:pt>
                <c:pt idx="30">
                  <c:v>119</c:v>
                </c:pt>
                <c:pt idx="31">
                  <c:v>107</c:v>
                </c:pt>
                <c:pt idx="32">
                  <c:v>123</c:v>
                </c:pt>
                <c:pt idx="33">
                  <c:v>98</c:v>
                </c:pt>
                <c:pt idx="34">
                  <c:v>105</c:v>
                </c:pt>
                <c:pt idx="35">
                  <c:v>124</c:v>
                </c:pt>
                <c:pt idx="36">
                  <c:v>108</c:v>
                </c:pt>
                <c:pt idx="37">
                  <c:v>99</c:v>
                </c:pt>
                <c:pt idx="38">
                  <c:v>106</c:v>
                </c:pt>
                <c:pt idx="39">
                  <c:v>110</c:v>
                </c:pt>
                <c:pt idx="40">
                  <c:v>123</c:v>
                </c:pt>
                <c:pt idx="41">
                  <c:v>92</c:v>
                </c:pt>
                <c:pt idx="42">
                  <c:v>118</c:v>
                </c:pt>
                <c:pt idx="43">
                  <c:v>114</c:v>
                </c:pt>
                <c:pt idx="44">
                  <c:v>101</c:v>
                </c:pt>
                <c:pt idx="45">
                  <c:v>99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'980029'!$B$81:$B$126</c:f>
              <c:numCache>
                <c:formatCode>General</c:formatCode>
                <c:ptCount val="46"/>
                <c:pt idx="0">
                  <c:v>-19.5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-20.745000000000001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-21.975000000000001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-22.24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'980029'!$F$81:$F$126</c:f>
              <c:numCache>
                <c:formatCode>General</c:formatCode>
                <c:ptCount val="46"/>
                <c:pt idx="0">
                  <c:v>216.50774184502683</c:v>
                </c:pt>
                <c:pt idx="1">
                  <c:v>216.50774184502683</c:v>
                </c:pt>
                <c:pt idx="2">
                  <c:v>216.50774184502683</c:v>
                </c:pt>
                <c:pt idx="3">
                  <c:v>216.50774184502683</c:v>
                </c:pt>
                <c:pt idx="4">
                  <c:v>216.50774184502683</c:v>
                </c:pt>
                <c:pt idx="5">
                  <c:v>216.50774184502683</c:v>
                </c:pt>
                <c:pt idx="6">
                  <c:v>216.50774184502683</c:v>
                </c:pt>
                <c:pt idx="7">
                  <c:v>216.50774184502683</c:v>
                </c:pt>
                <c:pt idx="8">
                  <c:v>216.50774184502683</c:v>
                </c:pt>
                <c:pt idx="9">
                  <c:v>216.50774184502683</c:v>
                </c:pt>
                <c:pt idx="10">
                  <c:v>216.50774184502683</c:v>
                </c:pt>
                <c:pt idx="11">
                  <c:v>216.50774184502683</c:v>
                </c:pt>
                <c:pt idx="12">
                  <c:v>216.50774184502683</c:v>
                </c:pt>
                <c:pt idx="13">
                  <c:v>216.50774184502683</c:v>
                </c:pt>
                <c:pt idx="14">
                  <c:v>216.50774184502683</c:v>
                </c:pt>
                <c:pt idx="15">
                  <c:v>216.50774184502683</c:v>
                </c:pt>
                <c:pt idx="16">
                  <c:v>216.50774184502683</c:v>
                </c:pt>
                <c:pt idx="17">
                  <c:v>216.50774184502683</c:v>
                </c:pt>
                <c:pt idx="18">
                  <c:v>216.50774184502683</c:v>
                </c:pt>
                <c:pt idx="19">
                  <c:v>216.50219795093344</c:v>
                </c:pt>
                <c:pt idx="20">
                  <c:v>213.84662839012157</c:v>
                </c:pt>
                <c:pt idx="21">
                  <c:v>205.499528245867</c:v>
                </c:pt>
                <c:pt idx="22">
                  <c:v>188.79903450890453</c:v>
                </c:pt>
                <c:pt idx="23">
                  <c:v>169.98523788581659</c:v>
                </c:pt>
                <c:pt idx="24">
                  <c:v>147.04138446336782</c:v>
                </c:pt>
                <c:pt idx="25">
                  <c:v>129.32432626941471</c:v>
                </c:pt>
                <c:pt idx="26">
                  <c:v>117.29631052030548</c:v>
                </c:pt>
                <c:pt idx="27">
                  <c:v>110.95733721603884</c:v>
                </c:pt>
                <c:pt idx="28">
                  <c:v>109.88411659317471</c:v>
                </c:pt>
                <c:pt idx="29">
                  <c:v>109.88411659317471</c:v>
                </c:pt>
                <c:pt idx="30">
                  <c:v>109.88411659317471</c:v>
                </c:pt>
                <c:pt idx="31">
                  <c:v>109.88411659317471</c:v>
                </c:pt>
                <c:pt idx="32">
                  <c:v>109.88411659317471</c:v>
                </c:pt>
                <c:pt idx="33">
                  <c:v>109.88411659317471</c:v>
                </c:pt>
                <c:pt idx="34">
                  <c:v>109.88411659317471</c:v>
                </c:pt>
                <c:pt idx="35">
                  <c:v>109.88411659317471</c:v>
                </c:pt>
                <c:pt idx="36">
                  <c:v>109.88411659317471</c:v>
                </c:pt>
                <c:pt idx="37">
                  <c:v>109.88411659317471</c:v>
                </c:pt>
                <c:pt idx="38">
                  <c:v>109.88411659317471</c:v>
                </c:pt>
                <c:pt idx="39">
                  <c:v>109.88411659317471</c:v>
                </c:pt>
                <c:pt idx="40">
                  <c:v>109.88411659317471</c:v>
                </c:pt>
                <c:pt idx="41">
                  <c:v>109.88411659317471</c:v>
                </c:pt>
                <c:pt idx="42">
                  <c:v>109.88411659317471</c:v>
                </c:pt>
                <c:pt idx="43">
                  <c:v>109.88411659317471</c:v>
                </c:pt>
                <c:pt idx="44">
                  <c:v>109.88411659317471</c:v>
                </c:pt>
                <c:pt idx="45">
                  <c:v>109.88411659317471</c:v>
                </c:pt>
              </c:numCache>
            </c:numRef>
          </c:yVal>
        </c:ser>
        <c:axId val="203286400"/>
        <c:axId val="203287936"/>
      </c:scatterChart>
      <c:valAx>
        <c:axId val="203286400"/>
        <c:scaling>
          <c:orientation val="minMax"/>
        </c:scaling>
        <c:axPos val="b"/>
        <c:numFmt formatCode="General" sourceLinked="1"/>
        <c:tickLblPos val="nextTo"/>
        <c:crossAx val="203287936"/>
        <c:crosses val="autoZero"/>
        <c:crossBetween val="midCat"/>
      </c:valAx>
      <c:valAx>
        <c:axId val="203287936"/>
        <c:scaling>
          <c:orientation val="minMax"/>
        </c:scaling>
        <c:axPos val="l"/>
        <c:majorGridlines/>
        <c:numFmt formatCode="General" sourceLinked="1"/>
        <c:tickLblPos val="nextTo"/>
        <c:crossAx val="20328640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'980029'!$B$144:$B$189</c:f>
              <c:numCache>
                <c:formatCode>General</c:formatCode>
                <c:ptCount val="46"/>
                <c:pt idx="0">
                  <c:v>-19.5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</c:v>
                </c:pt>
                <c:pt idx="35">
                  <c:v>-21.785</c:v>
                </c:pt>
                <c:pt idx="36">
                  <c:v>-21.844999999999999</c:v>
                </c:pt>
                <c:pt idx="37">
                  <c:v>-21.925000000000001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'980029'!$E$144:$E$189</c:f>
              <c:numCache>
                <c:formatCode>General</c:formatCode>
                <c:ptCount val="46"/>
                <c:pt idx="0">
                  <c:v>237</c:v>
                </c:pt>
                <c:pt idx="1">
                  <c:v>239</c:v>
                </c:pt>
                <c:pt idx="2">
                  <c:v>196</c:v>
                </c:pt>
                <c:pt idx="3">
                  <c:v>236</c:v>
                </c:pt>
                <c:pt idx="4">
                  <c:v>247</c:v>
                </c:pt>
                <c:pt idx="5">
                  <c:v>231</c:v>
                </c:pt>
                <c:pt idx="6">
                  <c:v>219</c:v>
                </c:pt>
                <c:pt idx="7">
                  <c:v>213</c:v>
                </c:pt>
                <c:pt idx="8">
                  <c:v>231</c:v>
                </c:pt>
                <c:pt idx="9">
                  <c:v>215</c:v>
                </c:pt>
                <c:pt idx="10">
                  <c:v>246</c:v>
                </c:pt>
                <c:pt idx="11">
                  <c:v>225</c:v>
                </c:pt>
                <c:pt idx="12">
                  <c:v>234</c:v>
                </c:pt>
                <c:pt idx="13">
                  <c:v>242</c:v>
                </c:pt>
                <c:pt idx="14">
                  <c:v>239</c:v>
                </c:pt>
                <c:pt idx="15">
                  <c:v>215</c:v>
                </c:pt>
                <c:pt idx="16">
                  <c:v>221</c:v>
                </c:pt>
                <c:pt idx="17">
                  <c:v>226</c:v>
                </c:pt>
                <c:pt idx="18">
                  <c:v>211</c:v>
                </c:pt>
                <c:pt idx="19">
                  <c:v>234</c:v>
                </c:pt>
                <c:pt idx="20">
                  <c:v>216</c:v>
                </c:pt>
                <c:pt idx="21">
                  <c:v>185</c:v>
                </c:pt>
                <c:pt idx="22">
                  <c:v>183</c:v>
                </c:pt>
                <c:pt idx="23">
                  <c:v>159</c:v>
                </c:pt>
                <c:pt idx="24">
                  <c:v>132</c:v>
                </c:pt>
                <c:pt idx="25">
                  <c:v>140</c:v>
                </c:pt>
                <c:pt idx="26">
                  <c:v>138</c:v>
                </c:pt>
                <c:pt idx="27">
                  <c:v>124</c:v>
                </c:pt>
                <c:pt idx="28">
                  <c:v>116</c:v>
                </c:pt>
                <c:pt idx="29">
                  <c:v>110</c:v>
                </c:pt>
                <c:pt idx="30">
                  <c:v>112</c:v>
                </c:pt>
                <c:pt idx="31">
                  <c:v>110</c:v>
                </c:pt>
                <c:pt idx="32">
                  <c:v>125</c:v>
                </c:pt>
                <c:pt idx="33">
                  <c:v>119</c:v>
                </c:pt>
                <c:pt idx="34">
                  <c:v>123</c:v>
                </c:pt>
                <c:pt idx="35">
                  <c:v>123</c:v>
                </c:pt>
                <c:pt idx="36">
                  <c:v>92</c:v>
                </c:pt>
                <c:pt idx="37">
                  <c:v>106</c:v>
                </c:pt>
                <c:pt idx="38">
                  <c:v>119</c:v>
                </c:pt>
                <c:pt idx="39">
                  <c:v>108</c:v>
                </c:pt>
                <c:pt idx="40">
                  <c:v>106</c:v>
                </c:pt>
                <c:pt idx="41">
                  <c:v>89</c:v>
                </c:pt>
                <c:pt idx="42">
                  <c:v>111</c:v>
                </c:pt>
                <c:pt idx="43">
                  <c:v>119</c:v>
                </c:pt>
                <c:pt idx="44">
                  <c:v>107</c:v>
                </c:pt>
                <c:pt idx="45">
                  <c:v>110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'980029'!$B$144:$B$189</c:f>
              <c:numCache>
                <c:formatCode>General</c:formatCode>
                <c:ptCount val="46"/>
                <c:pt idx="0">
                  <c:v>-19.5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-20.035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-21.655000000000001</c:v>
                </c:pt>
                <c:pt idx="34">
                  <c:v>-21.72</c:v>
                </c:pt>
                <c:pt idx="35">
                  <c:v>-21.785</c:v>
                </c:pt>
                <c:pt idx="36">
                  <c:v>-21.844999999999999</c:v>
                </c:pt>
                <c:pt idx="37">
                  <c:v>-21.925000000000001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'980029'!$F$144:$F$189</c:f>
              <c:numCache>
                <c:formatCode>General</c:formatCode>
                <c:ptCount val="46"/>
                <c:pt idx="0">
                  <c:v>228.18846568250331</c:v>
                </c:pt>
                <c:pt idx="1">
                  <c:v>228.18846568250331</c:v>
                </c:pt>
                <c:pt idx="2">
                  <c:v>228.18846568250331</c:v>
                </c:pt>
                <c:pt idx="3">
                  <c:v>228.18846568250331</c:v>
                </c:pt>
                <c:pt idx="4">
                  <c:v>228.18846568250331</c:v>
                </c:pt>
                <c:pt idx="5">
                  <c:v>228.18846568250331</c:v>
                </c:pt>
                <c:pt idx="6">
                  <c:v>228.18846568250331</c:v>
                </c:pt>
                <c:pt idx="7">
                  <c:v>228.18846568250331</c:v>
                </c:pt>
                <c:pt idx="8">
                  <c:v>228.18846568250331</c:v>
                </c:pt>
                <c:pt idx="9">
                  <c:v>228.18846568250331</c:v>
                </c:pt>
                <c:pt idx="10">
                  <c:v>228.18846568250331</c:v>
                </c:pt>
                <c:pt idx="11">
                  <c:v>228.18846568250331</c:v>
                </c:pt>
                <c:pt idx="12">
                  <c:v>228.18846568250331</c:v>
                </c:pt>
                <c:pt idx="13">
                  <c:v>228.18846568250331</c:v>
                </c:pt>
                <c:pt idx="14">
                  <c:v>228.18846568250331</c:v>
                </c:pt>
                <c:pt idx="15">
                  <c:v>228.18846568250331</c:v>
                </c:pt>
                <c:pt idx="16">
                  <c:v>227.72903324905238</c:v>
                </c:pt>
                <c:pt idx="17">
                  <c:v>225.4099492787139</c:v>
                </c:pt>
                <c:pt idx="18">
                  <c:v>220.68971414266485</c:v>
                </c:pt>
                <c:pt idx="19">
                  <c:v>213.03843324054162</c:v>
                </c:pt>
                <c:pt idx="20">
                  <c:v>205.15849438942251</c:v>
                </c:pt>
                <c:pt idx="21">
                  <c:v>193.72626098209923</c:v>
                </c:pt>
                <c:pt idx="22">
                  <c:v>177.68194381784497</c:v>
                </c:pt>
                <c:pt idx="23">
                  <c:v>163.00749499020594</c:v>
                </c:pt>
                <c:pt idx="24">
                  <c:v>148.6299099946466</c:v>
                </c:pt>
                <c:pt idx="25">
                  <c:v>136.5485349339969</c:v>
                </c:pt>
                <c:pt idx="26">
                  <c:v>126.76336980825727</c:v>
                </c:pt>
                <c:pt idx="27">
                  <c:v>119.27441461742667</c:v>
                </c:pt>
                <c:pt idx="28">
                  <c:v>114.39958905805921</c:v>
                </c:pt>
                <c:pt idx="29">
                  <c:v>111.32642220359317</c:v>
                </c:pt>
                <c:pt idx="30">
                  <c:v>110.51947001414342</c:v>
                </c:pt>
                <c:pt idx="31">
                  <c:v>110.51947001414342</c:v>
                </c:pt>
                <c:pt idx="32">
                  <c:v>110.51947001414342</c:v>
                </c:pt>
                <c:pt idx="33">
                  <c:v>110.51947001414342</c:v>
                </c:pt>
                <c:pt idx="34">
                  <c:v>110.51947001414342</c:v>
                </c:pt>
                <c:pt idx="35">
                  <c:v>110.51947001414342</c:v>
                </c:pt>
                <c:pt idx="36">
                  <c:v>110.51947001414342</c:v>
                </c:pt>
                <c:pt idx="37">
                  <c:v>110.51947001414342</c:v>
                </c:pt>
                <c:pt idx="38">
                  <c:v>110.51947001414342</c:v>
                </c:pt>
                <c:pt idx="39">
                  <c:v>110.51947001414342</c:v>
                </c:pt>
                <c:pt idx="40">
                  <c:v>110.51947001414342</c:v>
                </c:pt>
                <c:pt idx="41">
                  <c:v>110.51947001414342</c:v>
                </c:pt>
                <c:pt idx="42">
                  <c:v>110.51947001414342</c:v>
                </c:pt>
                <c:pt idx="43">
                  <c:v>110.51947001414342</c:v>
                </c:pt>
                <c:pt idx="44">
                  <c:v>110.51947001414342</c:v>
                </c:pt>
                <c:pt idx="45">
                  <c:v>110.51947001414342</c:v>
                </c:pt>
              </c:numCache>
            </c:numRef>
          </c:yVal>
        </c:ser>
        <c:axId val="203105024"/>
        <c:axId val="203106560"/>
      </c:scatterChart>
      <c:valAx>
        <c:axId val="203105024"/>
        <c:scaling>
          <c:orientation val="minMax"/>
        </c:scaling>
        <c:axPos val="b"/>
        <c:numFmt formatCode="General" sourceLinked="1"/>
        <c:tickLblPos val="nextTo"/>
        <c:crossAx val="203106560"/>
        <c:crosses val="autoZero"/>
        <c:crossBetween val="midCat"/>
      </c:valAx>
      <c:valAx>
        <c:axId val="203106560"/>
        <c:scaling>
          <c:orientation val="minMax"/>
        </c:scaling>
        <c:axPos val="l"/>
        <c:majorGridlines/>
        <c:numFmt formatCode="General" sourceLinked="1"/>
        <c:tickLblPos val="nextTo"/>
        <c:crossAx val="20310502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'980029'!$B$207:$B$252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-20.350000000000001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'980029'!$E$207:$E$252</c:f>
              <c:numCache>
                <c:formatCode>General</c:formatCode>
                <c:ptCount val="46"/>
                <c:pt idx="0">
                  <c:v>172</c:v>
                </c:pt>
                <c:pt idx="1">
                  <c:v>181</c:v>
                </c:pt>
                <c:pt idx="2">
                  <c:v>172</c:v>
                </c:pt>
                <c:pt idx="3">
                  <c:v>176</c:v>
                </c:pt>
                <c:pt idx="4">
                  <c:v>157</c:v>
                </c:pt>
                <c:pt idx="5">
                  <c:v>157</c:v>
                </c:pt>
                <c:pt idx="6">
                  <c:v>175</c:v>
                </c:pt>
                <c:pt idx="7">
                  <c:v>172</c:v>
                </c:pt>
                <c:pt idx="8">
                  <c:v>165</c:v>
                </c:pt>
                <c:pt idx="9">
                  <c:v>188</c:v>
                </c:pt>
                <c:pt idx="10">
                  <c:v>190</c:v>
                </c:pt>
                <c:pt idx="11">
                  <c:v>161</c:v>
                </c:pt>
                <c:pt idx="12">
                  <c:v>186</c:v>
                </c:pt>
                <c:pt idx="13">
                  <c:v>142</c:v>
                </c:pt>
                <c:pt idx="14">
                  <c:v>178</c:v>
                </c:pt>
                <c:pt idx="15">
                  <c:v>160</c:v>
                </c:pt>
                <c:pt idx="16">
                  <c:v>176</c:v>
                </c:pt>
                <c:pt idx="17">
                  <c:v>173</c:v>
                </c:pt>
                <c:pt idx="18">
                  <c:v>170</c:v>
                </c:pt>
                <c:pt idx="19">
                  <c:v>186</c:v>
                </c:pt>
                <c:pt idx="20">
                  <c:v>172</c:v>
                </c:pt>
                <c:pt idx="21">
                  <c:v>165</c:v>
                </c:pt>
                <c:pt idx="22">
                  <c:v>200</c:v>
                </c:pt>
                <c:pt idx="23">
                  <c:v>164</c:v>
                </c:pt>
                <c:pt idx="24">
                  <c:v>177</c:v>
                </c:pt>
                <c:pt idx="25">
                  <c:v>160</c:v>
                </c:pt>
                <c:pt idx="26">
                  <c:v>168</c:v>
                </c:pt>
                <c:pt idx="27">
                  <c:v>164</c:v>
                </c:pt>
                <c:pt idx="28">
                  <c:v>169</c:v>
                </c:pt>
                <c:pt idx="29">
                  <c:v>139</c:v>
                </c:pt>
                <c:pt idx="30">
                  <c:v>152</c:v>
                </c:pt>
                <c:pt idx="31">
                  <c:v>177</c:v>
                </c:pt>
                <c:pt idx="32">
                  <c:v>154</c:v>
                </c:pt>
                <c:pt idx="33">
                  <c:v>183</c:v>
                </c:pt>
                <c:pt idx="34">
                  <c:v>153</c:v>
                </c:pt>
                <c:pt idx="35">
                  <c:v>181</c:v>
                </c:pt>
                <c:pt idx="36">
                  <c:v>185</c:v>
                </c:pt>
                <c:pt idx="37">
                  <c:v>169</c:v>
                </c:pt>
                <c:pt idx="38">
                  <c:v>174</c:v>
                </c:pt>
                <c:pt idx="39">
                  <c:v>156</c:v>
                </c:pt>
                <c:pt idx="40">
                  <c:v>151</c:v>
                </c:pt>
                <c:pt idx="41">
                  <c:v>172</c:v>
                </c:pt>
                <c:pt idx="42">
                  <c:v>154</c:v>
                </c:pt>
                <c:pt idx="43">
                  <c:v>173</c:v>
                </c:pt>
                <c:pt idx="44">
                  <c:v>171</c:v>
                </c:pt>
                <c:pt idx="45">
                  <c:v>155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'980029'!$B$207:$B$252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-19.765000000000001</c:v>
                </c:pt>
                <c:pt idx="5">
                  <c:v>-19.835000000000001</c:v>
                </c:pt>
                <c:pt idx="6">
                  <c:v>-19.895</c:v>
                </c:pt>
                <c:pt idx="7">
                  <c:v>-19.965</c:v>
                </c:pt>
                <c:pt idx="8">
                  <c:v>-20.03</c:v>
                </c:pt>
                <c:pt idx="9">
                  <c:v>-20.094999999999999</c:v>
                </c:pt>
                <c:pt idx="10">
                  <c:v>-20.155000000000001</c:v>
                </c:pt>
                <c:pt idx="11">
                  <c:v>-20.225000000000001</c:v>
                </c:pt>
                <c:pt idx="12">
                  <c:v>-20.29</c:v>
                </c:pt>
                <c:pt idx="13">
                  <c:v>-20.350000000000001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-21.664999999999999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-22.305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'980029'!$F$207:$F$252</c:f>
              <c:numCache>
                <c:formatCode>General</c:formatCode>
                <c:ptCount val="46"/>
                <c:pt idx="0">
                  <c:v>228.18846568250331</c:v>
                </c:pt>
                <c:pt idx="1">
                  <c:v>228.18846568250331</c:v>
                </c:pt>
                <c:pt idx="2">
                  <c:v>228.18846568250331</c:v>
                </c:pt>
                <c:pt idx="3">
                  <c:v>228.18846568250331</c:v>
                </c:pt>
                <c:pt idx="4">
                  <c:v>228.18846568250331</c:v>
                </c:pt>
                <c:pt idx="5">
                  <c:v>228.18846568250331</c:v>
                </c:pt>
                <c:pt idx="6">
                  <c:v>228.18846568250331</c:v>
                </c:pt>
                <c:pt idx="7">
                  <c:v>228.18846568250331</c:v>
                </c:pt>
                <c:pt idx="8">
                  <c:v>228.18846568250331</c:v>
                </c:pt>
                <c:pt idx="9">
                  <c:v>228.18846568250331</c:v>
                </c:pt>
                <c:pt idx="10">
                  <c:v>228.18846568250331</c:v>
                </c:pt>
                <c:pt idx="11">
                  <c:v>228.18846568250331</c:v>
                </c:pt>
                <c:pt idx="12">
                  <c:v>228.18846568250331</c:v>
                </c:pt>
                <c:pt idx="13">
                  <c:v>228.18846568250331</c:v>
                </c:pt>
                <c:pt idx="14">
                  <c:v>228.18846568250331</c:v>
                </c:pt>
                <c:pt idx="15">
                  <c:v>228.18846568250331</c:v>
                </c:pt>
                <c:pt idx="16">
                  <c:v>227.72903324905238</c:v>
                </c:pt>
                <c:pt idx="17">
                  <c:v>225.4099492787139</c:v>
                </c:pt>
                <c:pt idx="18">
                  <c:v>220.68971414266485</c:v>
                </c:pt>
                <c:pt idx="19">
                  <c:v>213.03843324054162</c:v>
                </c:pt>
                <c:pt idx="20">
                  <c:v>205.15849438942251</c:v>
                </c:pt>
                <c:pt idx="21">
                  <c:v>193.72626098209923</c:v>
                </c:pt>
                <c:pt idx="22">
                  <c:v>177.68194381784497</c:v>
                </c:pt>
                <c:pt idx="23">
                  <c:v>163.00749499020594</c:v>
                </c:pt>
                <c:pt idx="24">
                  <c:v>148.6299099946466</c:v>
                </c:pt>
                <c:pt idx="25">
                  <c:v>136.5485349339969</c:v>
                </c:pt>
                <c:pt idx="26">
                  <c:v>126.76336980825727</c:v>
                </c:pt>
                <c:pt idx="27">
                  <c:v>119.27441461742667</c:v>
                </c:pt>
                <c:pt idx="28">
                  <c:v>114.39958905805921</c:v>
                </c:pt>
                <c:pt idx="29">
                  <c:v>111.32642220359317</c:v>
                </c:pt>
                <c:pt idx="30">
                  <c:v>110.51947001414342</c:v>
                </c:pt>
                <c:pt idx="31">
                  <c:v>110.51947001414342</c:v>
                </c:pt>
                <c:pt idx="32">
                  <c:v>110.51947001414342</c:v>
                </c:pt>
                <c:pt idx="33">
                  <c:v>110.51947001414342</c:v>
                </c:pt>
                <c:pt idx="34">
                  <c:v>110.51947001414342</c:v>
                </c:pt>
                <c:pt idx="35">
                  <c:v>110.51947001414342</c:v>
                </c:pt>
                <c:pt idx="36">
                  <c:v>110.51947001414342</c:v>
                </c:pt>
                <c:pt idx="37">
                  <c:v>110.51947001414342</c:v>
                </c:pt>
                <c:pt idx="38">
                  <c:v>110.51947001414342</c:v>
                </c:pt>
                <c:pt idx="39">
                  <c:v>110.51947001414342</c:v>
                </c:pt>
                <c:pt idx="40">
                  <c:v>110.51947001414342</c:v>
                </c:pt>
                <c:pt idx="41">
                  <c:v>110.51947001414342</c:v>
                </c:pt>
                <c:pt idx="42">
                  <c:v>110.51947001414342</c:v>
                </c:pt>
                <c:pt idx="43">
                  <c:v>110.51947001414342</c:v>
                </c:pt>
                <c:pt idx="44">
                  <c:v>110.51947001414342</c:v>
                </c:pt>
                <c:pt idx="45">
                  <c:v>110.51947001414342</c:v>
                </c:pt>
              </c:numCache>
            </c:numRef>
          </c:yVal>
        </c:ser>
        <c:axId val="203136000"/>
        <c:axId val="203150080"/>
      </c:scatterChart>
      <c:valAx>
        <c:axId val="203136000"/>
        <c:scaling>
          <c:orientation val="minMax"/>
        </c:scaling>
        <c:axPos val="b"/>
        <c:numFmt formatCode="General" sourceLinked="1"/>
        <c:tickLblPos val="nextTo"/>
        <c:crossAx val="203150080"/>
        <c:crosses val="autoZero"/>
        <c:crossBetween val="midCat"/>
      </c:valAx>
      <c:valAx>
        <c:axId val="203150080"/>
        <c:scaling>
          <c:orientation val="minMax"/>
        </c:scaling>
        <c:axPos val="l"/>
        <c:majorGridlines/>
        <c:numFmt formatCode="General" sourceLinked="1"/>
        <c:tickLblPos val="nextTo"/>
        <c:crossAx val="203136000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'980029'!$B$270:$B$315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-20.344999999999999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'980029'!$E$270:$E$315</c:f>
              <c:numCache>
                <c:formatCode>General</c:formatCode>
                <c:ptCount val="46"/>
                <c:pt idx="0">
                  <c:v>224</c:v>
                </c:pt>
                <c:pt idx="1">
                  <c:v>220</c:v>
                </c:pt>
                <c:pt idx="2">
                  <c:v>240</c:v>
                </c:pt>
                <c:pt idx="3">
                  <c:v>193</c:v>
                </c:pt>
                <c:pt idx="4">
                  <c:v>203</c:v>
                </c:pt>
                <c:pt idx="5">
                  <c:v>199</c:v>
                </c:pt>
                <c:pt idx="6">
                  <c:v>181</c:v>
                </c:pt>
                <c:pt idx="7">
                  <c:v>215</c:v>
                </c:pt>
                <c:pt idx="8">
                  <c:v>213</c:v>
                </c:pt>
                <c:pt idx="9">
                  <c:v>208</c:v>
                </c:pt>
                <c:pt idx="10">
                  <c:v>202</c:v>
                </c:pt>
                <c:pt idx="11">
                  <c:v>191</c:v>
                </c:pt>
                <c:pt idx="12">
                  <c:v>217</c:v>
                </c:pt>
                <c:pt idx="13">
                  <c:v>217</c:v>
                </c:pt>
                <c:pt idx="14">
                  <c:v>220</c:v>
                </c:pt>
                <c:pt idx="15">
                  <c:v>210</c:v>
                </c:pt>
                <c:pt idx="16">
                  <c:v>235</c:v>
                </c:pt>
                <c:pt idx="17">
                  <c:v>194</c:v>
                </c:pt>
                <c:pt idx="18">
                  <c:v>208</c:v>
                </c:pt>
                <c:pt idx="19">
                  <c:v>212</c:v>
                </c:pt>
                <c:pt idx="20">
                  <c:v>212</c:v>
                </c:pt>
                <c:pt idx="21">
                  <c:v>206</c:v>
                </c:pt>
                <c:pt idx="22">
                  <c:v>226</c:v>
                </c:pt>
                <c:pt idx="23">
                  <c:v>220</c:v>
                </c:pt>
                <c:pt idx="24">
                  <c:v>223</c:v>
                </c:pt>
                <c:pt idx="25">
                  <c:v>208</c:v>
                </c:pt>
                <c:pt idx="26">
                  <c:v>234</c:v>
                </c:pt>
                <c:pt idx="27">
                  <c:v>183</c:v>
                </c:pt>
                <c:pt idx="28">
                  <c:v>216</c:v>
                </c:pt>
                <c:pt idx="29">
                  <c:v>170</c:v>
                </c:pt>
                <c:pt idx="30">
                  <c:v>164</c:v>
                </c:pt>
                <c:pt idx="31">
                  <c:v>124</c:v>
                </c:pt>
                <c:pt idx="32">
                  <c:v>138</c:v>
                </c:pt>
                <c:pt idx="33">
                  <c:v>125</c:v>
                </c:pt>
                <c:pt idx="34">
                  <c:v>119</c:v>
                </c:pt>
                <c:pt idx="35">
                  <c:v>109</c:v>
                </c:pt>
                <c:pt idx="36">
                  <c:v>117</c:v>
                </c:pt>
                <c:pt idx="37">
                  <c:v>119</c:v>
                </c:pt>
                <c:pt idx="38">
                  <c:v>122</c:v>
                </c:pt>
                <c:pt idx="39">
                  <c:v>103</c:v>
                </c:pt>
                <c:pt idx="40">
                  <c:v>115</c:v>
                </c:pt>
                <c:pt idx="41">
                  <c:v>120</c:v>
                </c:pt>
                <c:pt idx="42">
                  <c:v>123</c:v>
                </c:pt>
                <c:pt idx="43">
                  <c:v>108</c:v>
                </c:pt>
                <c:pt idx="44">
                  <c:v>111</c:v>
                </c:pt>
                <c:pt idx="45">
                  <c:v>87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'980029'!$B$270:$B$315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-20.344999999999999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'980029'!$F$270:$F$315</c:f>
              <c:numCache>
                <c:formatCode>General</c:formatCode>
                <c:ptCount val="46"/>
                <c:pt idx="0">
                  <c:v>211.06335586358591</c:v>
                </c:pt>
                <c:pt idx="1">
                  <c:v>211.06335586358591</c:v>
                </c:pt>
                <c:pt idx="2">
                  <c:v>211.06335586358591</c:v>
                </c:pt>
                <c:pt idx="3">
                  <c:v>211.06335586358591</c:v>
                </c:pt>
                <c:pt idx="4">
                  <c:v>211.06335586358591</c:v>
                </c:pt>
                <c:pt idx="5">
                  <c:v>211.06335586358591</c:v>
                </c:pt>
                <c:pt idx="6">
                  <c:v>211.06335586358591</c:v>
                </c:pt>
                <c:pt idx="7">
                  <c:v>211.06335586358591</c:v>
                </c:pt>
                <c:pt idx="8">
                  <c:v>211.06335586358591</c:v>
                </c:pt>
                <c:pt idx="9">
                  <c:v>211.06335586358591</c:v>
                </c:pt>
                <c:pt idx="10">
                  <c:v>211.06335586358591</c:v>
                </c:pt>
                <c:pt idx="11">
                  <c:v>211.06335586358591</c:v>
                </c:pt>
                <c:pt idx="12">
                  <c:v>211.06335586358591</c:v>
                </c:pt>
                <c:pt idx="13">
                  <c:v>211.06335586358591</c:v>
                </c:pt>
                <c:pt idx="14">
                  <c:v>211.06335586358591</c:v>
                </c:pt>
                <c:pt idx="15">
                  <c:v>211.06335586358591</c:v>
                </c:pt>
                <c:pt idx="16">
                  <c:v>211.06335586358591</c:v>
                </c:pt>
                <c:pt idx="17">
                  <c:v>211.06335586358591</c:v>
                </c:pt>
                <c:pt idx="18">
                  <c:v>211.06335586358591</c:v>
                </c:pt>
                <c:pt idx="19">
                  <c:v>211.06335586358591</c:v>
                </c:pt>
                <c:pt idx="20">
                  <c:v>211.06335586358591</c:v>
                </c:pt>
                <c:pt idx="21">
                  <c:v>211.06335586358591</c:v>
                </c:pt>
                <c:pt idx="22">
                  <c:v>211.06335586358591</c:v>
                </c:pt>
                <c:pt idx="23">
                  <c:v>211.06335586358591</c:v>
                </c:pt>
                <c:pt idx="24">
                  <c:v>211.06335586358591</c:v>
                </c:pt>
                <c:pt idx="25">
                  <c:v>211.02632902896403</c:v>
                </c:pt>
                <c:pt idx="26">
                  <c:v>208.48234074532053</c:v>
                </c:pt>
                <c:pt idx="27">
                  <c:v>201.93882390001312</c:v>
                </c:pt>
                <c:pt idx="28">
                  <c:v>192.3487770827501</c:v>
                </c:pt>
                <c:pt idx="29">
                  <c:v>178.11385915732012</c:v>
                </c:pt>
                <c:pt idx="30">
                  <c:v>156.93945955812586</c:v>
                </c:pt>
                <c:pt idx="31">
                  <c:v>142.31797600113012</c:v>
                </c:pt>
                <c:pt idx="32">
                  <c:v>128.72991340677547</c:v>
                </c:pt>
                <c:pt idx="33">
                  <c:v>118.02120803429194</c:v>
                </c:pt>
                <c:pt idx="34">
                  <c:v>113.04751464967465</c:v>
                </c:pt>
                <c:pt idx="35">
                  <c:v>111.9418525475065</c:v>
                </c:pt>
                <c:pt idx="36">
                  <c:v>111.9418525475065</c:v>
                </c:pt>
                <c:pt idx="37">
                  <c:v>111.9418525475065</c:v>
                </c:pt>
                <c:pt idx="38">
                  <c:v>111.9418525475065</c:v>
                </c:pt>
                <c:pt idx="39">
                  <c:v>111.9418525475065</c:v>
                </c:pt>
                <c:pt idx="40">
                  <c:v>111.9418525475065</c:v>
                </c:pt>
                <c:pt idx="41">
                  <c:v>111.9418525475065</c:v>
                </c:pt>
                <c:pt idx="42">
                  <c:v>111.9418525475065</c:v>
                </c:pt>
                <c:pt idx="43">
                  <c:v>111.9418525475065</c:v>
                </c:pt>
                <c:pt idx="44">
                  <c:v>111.9418525475065</c:v>
                </c:pt>
                <c:pt idx="45">
                  <c:v>111.9418525475065</c:v>
                </c:pt>
              </c:numCache>
            </c:numRef>
          </c:yVal>
        </c:ser>
        <c:axId val="203573120"/>
        <c:axId val="203574656"/>
      </c:scatterChart>
      <c:valAx>
        <c:axId val="203573120"/>
        <c:scaling>
          <c:orientation val="minMax"/>
        </c:scaling>
        <c:axPos val="b"/>
        <c:numFmt formatCode="General" sourceLinked="1"/>
        <c:tickLblPos val="nextTo"/>
        <c:crossAx val="203574656"/>
        <c:crosses val="autoZero"/>
        <c:crossBetween val="midCat"/>
      </c:valAx>
      <c:valAx>
        <c:axId val="203574656"/>
        <c:scaling>
          <c:orientation val="minMax"/>
        </c:scaling>
        <c:axPos val="l"/>
        <c:majorGridlines/>
        <c:numFmt formatCode="General" sourceLinked="1"/>
        <c:tickLblPos val="nextTo"/>
        <c:crossAx val="203573120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'980029'!$B$377:$B$422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-20.035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-22.305</c:v>
                </c:pt>
                <c:pt idx="44">
                  <c:v>-22.375</c:v>
                </c:pt>
                <c:pt idx="45">
                  <c:v>-22.434999999999999</c:v>
                </c:pt>
              </c:numCache>
            </c:numRef>
          </c:xVal>
          <c:yVal>
            <c:numRef>
              <c:f>'980029'!$E$377:$E$422</c:f>
              <c:numCache>
                <c:formatCode>General</c:formatCode>
                <c:ptCount val="46"/>
                <c:pt idx="0">
                  <c:v>197</c:v>
                </c:pt>
                <c:pt idx="1">
                  <c:v>204</c:v>
                </c:pt>
                <c:pt idx="2">
                  <c:v>246</c:v>
                </c:pt>
                <c:pt idx="3">
                  <c:v>198</c:v>
                </c:pt>
                <c:pt idx="4">
                  <c:v>225</c:v>
                </c:pt>
                <c:pt idx="5">
                  <c:v>243</c:v>
                </c:pt>
                <c:pt idx="6">
                  <c:v>208</c:v>
                </c:pt>
                <c:pt idx="7">
                  <c:v>262</c:v>
                </c:pt>
                <c:pt idx="8">
                  <c:v>209</c:v>
                </c:pt>
                <c:pt idx="9">
                  <c:v>242</c:v>
                </c:pt>
                <c:pt idx="10">
                  <c:v>215</c:v>
                </c:pt>
                <c:pt idx="11">
                  <c:v>225</c:v>
                </c:pt>
                <c:pt idx="12">
                  <c:v>224</c:v>
                </c:pt>
                <c:pt idx="13">
                  <c:v>203</c:v>
                </c:pt>
                <c:pt idx="14">
                  <c:v>250</c:v>
                </c:pt>
                <c:pt idx="15">
                  <c:v>221</c:v>
                </c:pt>
                <c:pt idx="16">
                  <c:v>252</c:v>
                </c:pt>
                <c:pt idx="17">
                  <c:v>227</c:v>
                </c:pt>
                <c:pt idx="18">
                  <c:v>209</c:v>
                </c:pt>
                <c:pt idx="19">
                  <c:v>227</c:v>
                </c:pt>
                <c:pt idx="20">
                  <c:v>198</c:v>
                </c:pt>
                <c:pt idx="21">
                  <c:v>198</c:v>
                </c:pt>
                <c:pt idx="22">
                  <c:v>172</c:v>
                </c:pt>
                <c:pt idx="23">
                  <c:v>141</c:v>
                </c:pt>
                <c:pt idx="24">
                  <c:v>128</c:v>
                </c:pt>
                <c:pt idx="25">
                  <c:v>125</c:v>
                </c:pt>
                <c:pt idx="26">
                  <c:v>121</c:v>
                </c:pt>
                <c:pt idx="27">
                  <c:v>101</c:v>
                </c:pt>
                <c:pt idx="28">
                  <c:v>109</c:v>
                </c:pt>
                <c:pt idx="29">
                  <c:v>107</c:v>
                </c:pt>
                <c:pt idx="30">
                  <c:v>103</c:v>
                </c:pt>
                <c:pt idx="31">
                  <c:v>98</c:v>
                </c:pt>
                <c:pt idx="32">
                  <c:v>120</c:v>
                </c:pt>
                <c:pt idx="33">
                  <c:v>85</c:v>
                </c:pt>
                <c:pt idx="34">
                  <c:v>118</c:v>
                </c:pt>
                <c:pt idx="35">
                  <c:v>103</c:v>
                </c:pt>
                <c:pt idx="36">
                  <c:v>111</c:v>
                </c:pt>
                <c:pt idx="37">
                  <c:v>116</c:v>
                </c:pt>
                <c:pt idx="38">
                  <c:v>130</c:v>
                </c:pt>
                <c:pt idx="39">
                  <c:v>120</c:v>
                </c:pt>
                <c:pt idx="40">
                  <c:v>123</c:v>
                </c:pt>
                <c:pt idx="41">
                  <c:v>116</c:v>
                </c:pt>
                <c:pt idx="42">
                  <c:v>102</c:v>
                </c:pt>
                <c:pt idx="43">
                  <c:v>103</c:v>
                </c:pt>
                <c:pt idx="44">
                  <c:v>112</c:v>
                </c:pt>
                <c:pt idx="45">
                  <c:v>115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'980029'!$B$377:$B$422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-19.574999999999999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-20.035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</c:v>
                </c:pt>
                <c:pt idx="32">
                  <c:v>-21.585000000000001</c:v>
                </c:pt>
                <c:pt idx="33">
                  <c:v>-21.66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-22.305</c:v>
                </c:pt>
                <c:pt idx="44">
                  <c:v>-22.375</c:v>
                </c:pt>
                <c:pt idx="45">
                  <c:v>-22.434999999999999</c:v>
                </c:pt>
              </c:numCache>
            </c:numRef>
          </c:xVal>
          <c:yVal>
            <c:numRef>
              <c:f>'980029'!$F$377:$F$422</c:f>
              <c:numCache>
                <c:formatCode>General</c:formatCode>
                <c:ptCount val="46"/>
                <c:pt idx="0">
                  <c:v>223.08798051549059</c:v>
                </c:pt>
                <c:pt idx="1">
                  <c:v>223.08798051549059</c:v>
                </c:pt>
                <c:pt idx="2">
                  <c:v>223.08798051549059</c:v>
                </c:pt>
                <c:pt idx="3">
                  <c:v>223.08798051549059</c:v>
                </c:pt>
                <c:pt idx="4">
                  <c:v>223.08798051549059</c:v>
                </c:pt>
                <c:pt idx="5">
                  <c:v>223.08798051549059</c:v>
                </c:pt>
                <c:pt idx="6">
                  <c:v>223.08798051549059</c:v>
                </c:pt>
                <c:pt idx="7">
                  <c:v>223.08798051549059</c:v>
                </c:pt>
                <c:pt idx="8">
                  <c:v>223.08798051549059</c:v>
                </c:pt>
                <c:pt idx="9">
                  <c:v>223.08798051549059</c:v>
                </c:pt>
                <c:pt idx="10">
                  <c:v>223.08798051549059</c:v>
                </c:pt>
                <c:pt idx="11">
                  <c:v>223.08798051549059</c:v>
                </c:pt>
                <c:pt idx="12">
                  <c:v>223.08798051549059</c:v>
                </c:pt>
                <c:pt idx="13">
                  <c:v>223.08798051549059</c:v>
                </c:pt>
                <c:pt idx="14">
                  <c:v>223.08798051549059</c:v>
                </c:pt>
                <c:pt idx="15">
                  <c:v>223.08798051549059</c:v>
                </c:pt>
                <c:pt idx="16">
                  <c:v>223.08798051549059</c:v>
                </c:pt>
                <c:pt idx="17">
                  <c:v>223.08798051549059</c:v>
                </c:pt>
                <c:pt idx="18">
                  <c:v>221.465853195129</c:v>
                </c:pt>
                <c:pt idx="19">
                  <c:v>214.73986776325199</c:v>
                </c:pt>
                <c:pt idx="20">
                  <c:v>205.79257207577729</c:v>
                </c:pt>
                <c:pt idx="21">
                  <c:v>189.74362303044569</c:v>
                </c:pt>
                <c:pt idx="22">
                  <c:v>168.47381436157946</c:v>
                </c:pt>
                <c:pt idx="23">
                  <c:v>149.14100191792639</c:v>
                </c:pt>
                <c:pt idx="24">
                  <c:v>132.4774177987392</c:v>
                </c:pt>
                <c:pt idx="25">
                  <c:v>120.31549325290598</c:v>
                </c:pt>
                <c:pt idx="26">
                  <c:v>112.655228280427</c:v>
                </c:pt>
                <c:pt idx="27">
                  <c:v>109.49662288130145</c:v>
                </c:pt>
                <c:pt idx="28">
                  <c:v>109.40509479603328</c:v>
                </c:pt>
                <c:pt idx="29">
                  <c:v>109.40509479603328</c:v>
                </c:pt>
                <c:pt idx="30">
                  <c:v>109.40509479603328</c:v>
                </c:pt>
                <c:pt idx="31">
                  <c:v>109.40509479603328</c:v>
                </c:pt>
                <c:pt idx="32">
                  <c:v>109.40509479603328</c:v>
                </c:pt>
                <c:pt idx="33">
                  <c:v>109.40509479603328</c:v>
                </c:pt>
                <c:pt idx="34">
                  <c:v>109.40509479603328</c:v>
                </c:pt>
                <c:pt idx="35">
                  <c:v>109.40509479603328</c:v>
                </c:pt>
                <c:pt idx="36">
                  <c:v>109.40509479603328</c:v>
                </c:pt>
                <c:pt idx="37">
                  <c:v>109.40509479603328</c:v>
                </c:pt>
                <c:pt idx="38">
                  <c:v>109.40509479603328</c:v>
                </c:pt>
                <c:pt idx="39">
                  <c:v>109.40509479603328</c:v>
                </c:pt>
                <c:pt idx="40">
                  <c:v>109.40509479603328</c:v>
                </c:pt>
                <c:pt idx="41">
                  <c:v>109.40509479603328</c:v>
                </c:pt>
                <c:pt idx="42">
                  <c:v>109.40509479603328</c:v>
                </c:pt>
                <c:pt idx="43">
                  <c:v>109.40509479603328</c:v>
                </c:pt>
                <c:pt idx="44">
                  <c:v>109.40509479603328</c:v>
                </c:pt>
                <c:pt idx="45">
                  <c:v>109.40509479603328</c:v>
                </c:pt>
              </c:numCache>
            </c:numRef>
          </c:yVal>
        </c:ser>
        <c:axId val="203608832"/>
        <c:axId val="203610368"/>
      </c:scatterChart>
      <c:valAx>
        <c:axId val="203608832"/>
        <c:scaling>
          <c:orientation val="minMax"/>
        </c:scaling>
        <c:axPos val="b"/>
        <c:numFmt formatCode="General" sourceLinked="1"/>
        <c:tickLblPos val="nextTo"/>
        <c:crossAx val="203610368"/>
        <c:crosses val="autoZero"/>
        <c:crossBetween val="midCat"/>
      </c:valAx>
      <c:valAx>
        <c:axId val="203610368"/>
        <c:scaling>
          <c:orientation val="minMax"/>
        </c:scaling>
        <c:axPos val="l"/>
        <c:majorGridlines/>
        <c:numFmt formatCode="General" sourceLinked="1"/>
        <c:tickLblPos val="nextTo"/>
        <c:crossAx val="203608832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'980029'!$B$440:$B$485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-21.594999999999999</c:v>
                </c:pt>
                <c:pt idx="33">
                  <c:v>-21.66</c:v>
                </c:pt>
                <c:pt idx="34">
                  <c:v>-21.72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'980029'!$E$440:$E$485</c:f>
              <c:numCache>
                <c:formatCode>General</c:formatCode>
                <c:ptCount val="46"/>
                <c:pt idx="0">
                  <c:v>254</c:v>
                </c:pt>
                <c:pt idx="1">
                  <c:v>243</c:v>
                </c:pt>
                <c:pt idx="2">
                  <c:v>208</c:v>
                </c:pt>
                <c:pt idx="3">
                  <c:v>213</c:v>
                </c:pt>
                <c:pt idx="4">
                  <c:v>227</c:v>
                </c:pt>
                <c:pt idx="5">
                  <c:v>212</c:v>
                </c:pt>
                <c:pt idx="6">
                  <c:v>235</c:v>
                </c:pt>
                <c:pt idx="7">
                  <c:v>240</c:v>
                </c:pt>
                <c:pt idx="8">
                  <c:v>213</c:v>
                </c:pt>
                <c:pt idx="9">
                  <c:v>217</c:v>
                </c:pt>
                <c:pt idx="10">
                  <c:v>238</c:v>
                </c:pt>
                <c:pt idx="11">
                  <c:v>231</c:v>
                </c:pt>
                <c:pt idx="12">
                  <c:v>194</c:v>
                </c:pt>
                <c:pt idx="13">
                  <c:v>194</c:v>
                </c:pt>
                <c:pt idx="14">
                  <c:v>225</c:v>
                </c:pt>
                <c:pt idx="15">
                  <c:v>248</c:v>
                </c:pt>
                <c:pt idx="16">
                  <c:v>217</c:v>
                </c:pt>
                <c:pt idx="17">
                  <c:v>199</c:v>
                </c:pt>
                <c:pt idx="18">
                  <c:v>216</c:v>
                </c:pt>
                <c:pt idx="19">
                  <c:v>196</c:v>
                </c:pt>
                <c:pt idx="20">
                  <c:v>171</c:v>
                </c:pt>
                <c:pt idx="21">
                  <c:v>156</c:v>
                </c:pt>
                <c:pt idx="22">
                  <c:v>121</c:v>
                </c:pt>
                <c:pt idx="23">
                  <c:v>148</c:v>
                </c:pt>
                <c:pt idx="24">
                  <c:v>110</c:v>
                </c:pt>
                <c:pt idx="25">
                  <c:v>124</c:v>
                </c:pt>
                <c:pt idx="26">
                  <c:v>115</c:v>
                </c:pt>
                <c:pt idx="27">
                  <c:v>123</c:v>
                </c:pt>
                <c:pt idx="28">
                  <c:v>119</c:v>
                </c:pt>
                <c:pt idx="29">
                  <c:v>101</c:v>
                </c:pt>
                <c:pt idx="30">
                  <c:v>128</c:v>
                </c:pt>
                <c:pt idx="31">
                  <c:v>120</c:v>
                </c:pt>
                <c:pt idx="32">
                  <c:v>132</c:v>
                </c:pt>
                <c:pt idx="33">
                  <c:v>107</c:v>
                </c:pt>
                <c:pt idx="34">
                  <c:v>114</c:v>
                </c:pt>
                <c:pt idx="35">
                  <c:v>102</c:v>
                </c:pt>
                <c:pt idx="36">
                  <c:v>118</c:v>
                </c:pt>
                <c:pt idx="37">
                  <c:v>101</c:v>
                </c:pt>
                <c:pt idx="38">
                  <c:v>97</c:v>
                </c:pt>
                <c:pt idx="39">
                  <c:v>97</c:v>
                </c:pt>
                <c:pt idx="40">
                  <c:v>119</c:v>
                </c:pt>
                <c:pt idx="41">
                  <c:v>131</c:v>
                </c:pt>
                <c:pt idx="42">
                  <c:v>121</c:v>
                </c:pt>
                <c:pt idx="43">
                  <c:v>134</c:v>
                </c:pt>
                <c:pt idx="44">
                  <c:v>100</c:v>
                </c:pt>
                <c:pt idx="45">
                  <c:v>116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'980029'!$B$440:$B$485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-20.414999999999999</c:v>
                </c:pt>
                <c:pt idx="15">
                  <c:v>-20.49</c:v>
                </c:pt>
                <c:pt idx="16">
                  <c:v>-20.555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-21.594999999999999</c:v>
                </c:pt>
                <c:pt idx="33">
                  <c:v>-21.66</c:v>
                </c:pt>
                <c:pt idx="34">
                  <c:v>-21.72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'980029'!$F$440:$F$485</c:f>
              <c:numCache>
                <c:formatCode>General</c:formatCode>
                <c:ptCount val="46"/>
                <c:pt idx="0">
                  <c:v>222.66552914686082</c:v>
                </c:pt>
                <c:pt idx="1">
                  <c:v>222.66552914686082</c:v>
                </c:pt>
                <c:pt idx="2">
                  <c:v>222.66552914686082</c:v>
                </c:pt>
                <c:pt idx="3">
                  <c:v>222.66552914686082</c:v>
                </c:pt>
                <c:pt idx="4">
                  <c:v>222.66552914686082</c:v>
                </c:pt>
                <c:pt idx="5">
                  <c:v>222.66552914686082</c:v>
                </c:pt>
                <c:pt idx="6">
                  <c:v>222.66552914686082</c:v>
                </c:pt>
                <c:pt idx="7">
                  <c:v>222.66552914686082</c:v>
                </c:pt>
                <c:pt idx="8">
                  <c:v>222.66552914686082</c:v>
                </c:pt>
                <c:pt idx="9">
                  <c:v>222.66552914686082</c:v>
                </c:pt>
                <c:pt idx="10">
                  <c:v>222.66552914686082</c:v>
                </c:pt>
                <c:pt idx="11">
                  <c:v>222.66552914686082</c:v>
                </c:pt>
                <c:pt idx="12">
                  <c:v>222.66552914686082</c:v>
                </c:pt>
                <c:pt idx="13">
                  <c:v>222.66552914686082</c:v>
                </c:pt>
                <c:pt idx="14">
                  <c:v>222.66552914686082</c:v>
                </c:pt>
                <c:pt idx="15">
                  <c:v>222.60892196447</c:v>
                </c:pt>
                <c:pt idx="16">
                  <c:v>220.01527462830512</c:v>
                </c:pt>
                <c:pt idx="17">
                  <c:v>214.19118979156778</c:v>
                </c:pt>
                <c:pt idx="18">
                  <c:v>204.16598664813455</c:v>
                </c:pt>
                <c:pt idx="19">
                  <c:v>189.04787850113365</c:v>
                </c:pt>
                <c:pt idx="20">
                  <c:v>174.02524519244818</c:v>
                </c:pt>
                <c:pt idx="21">
                  <c:v>153.29895618401329</c:v>
                </c:pt>
                <c:pt idx="22">
                  <c:v>136.73020873718565</c:v>
                </c:pt>
                <c:pt idx="23">
                  <c:v>126.09557199882241</c:v>
                </c:pt>
                <c:pt idx="24">
                  <c:v>118.29049343589593</c:v>
                </c:pt>
                <c:pt idx="25">
                  <c:v>114.34982389274907</c:v>
                </c:pt>
                <c:pt idx="26">
                  <c:v>113.8278900382879</c:v>
                </c:pt>
                <c:pt idx="27">
                  <c:v>113.8278900382879</c:v>
                </c:pt>
                <c:pt idx="28">
                  <c:v>113.8278900382879</c:v>
                </c:pt>
                <c:pt idx="29">
                  <c:v>113.8278900382879</c:v>
                </c:pt>
                <c:pt idx="30">
                  <c:v>113.8278900382879</c:v>
                </c:pt>
                <c:pt idx="31">
                  <c:v>113.8278900382879</c:v>
                </c:pt>
                <c:pt idx="32">
                  <c:v>113.8278900382879</c:v>
                </c:pt>
                <c:pt idx="33">
                  <c:v>113.8278900382879</c:v>
                </c:pt>
                <c:pt idx="34">
                  <c:v>113.8278900382879</c:v>
                </c:pt>
                <c:pt idx="35">
                  <c:v>113.8278900382879</c:v>
                </c:pt>
                <c:pt idx="36">
                  <c:v>113.8278900382879</c:v>
                </c:pt>
                <c:pt idx="37">
                  <c:v>113.8278900382879</c:v>
                </c:pt>
                <c:pt idx="38">
                  <c:v>113.8278900382879</c:v>
                </c:pt>
                <c:pt idx="39">
                  <c:v>113.8278900382879</c:v>
                </c:pt>
                <c:pt idx="40">
                  <c:v>113.8278900382879</c:v>
                </c:pt>
                <c:pt idx="41">
                  <c:v>113.8278900382879</c:v>
                </c:pt>
                <c:pt idx="42">
                  <c:v>113.8278900382879</c:v>
                </c:pt>
                <c:pt idx="43">
                  <c:v>113.8278900382879</c:v>
                </c:pt>
                <c:pt idx="44">
                  <c:v>113.8278900382879</c:v>
                </c:pt>
                <c:pt idx="45">
                  <c:v>113.8278900382879</c:v>
                </c:pt>
              </c:numCache>
            </c:numRef>
          </c:yVal>
        </c:ser>
        <c:axId val="203308416"/>
        <c:axId val="203310208"/>
      </c:scatterChart>
      <c:valAx>
        <c:axId val="203308416"/>
        <c:scaling>
          <c:orientation val="minMax"/>
        </c:scaling>
        <c:axPos val="b"/>
        <c:numFmt formatCode="General" sourceLinked="1"/>
        <c:tickLblPos val="nextTo"/>
        <c:crossAx val="203310208"/>
        <c:crosses val="autoZero"/>
        <c:crossBetween val="midCat"/>
      </c:valAx>
      <c:valAx>
        <c:axId val="203310208"/>
        <c:scaling>
          <c:orientation val="minMax"/>
        </c:scaling>
        <c:axPos val="l"/>
        <c:majorGridlines/>
        <c:numFmt formatCode="General" sourceLinked="1"/>
        <c:tickLblPos val="nextTo"/>
        <c:crossAx val="203308416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'980029'!$B$503:$B$548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-20.425000000000001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-21.594999999999999</c:v>
                </c:pt>
                <c:pt idx="33">
                  <c:v>-21.66</c:v>
                </c:pt>
                <c:pt idx="34">
                  <c:v>-21.72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'980029'!$E$503:$E$548</c:f>
              <c:numCache>
                <c:formatCode>General</c:formatCode>
                <c:ptCount val="46"/>
                <c:pt idx="0">
                  <c:v>210</c:v>
                </c:pt>
                <c:pt idx="1">
                  <c:v>237</c:v>
                </c:pt>
                <c:pt idx="2">
                  <c:v>223</c:v>
                </c:pt>
                <c:pt idx="3">
                  <c:v>205</c:v>
                </c:pt>
                <c:pt idx="4">
                  <c:v>195</c:v>
                </c:pt>
                <c:pt idx="5">
                  <c:v>191</c:v>
                </c:pt>
                <c:pt idx="6">
                  <c:v>230</c:v>
                </c:pt>
                <c:pt idx="7">
                  <c:v>229</c:v>
                </c:pt>
                <c:pt idx="8">
                  <c:v>240</c:v>
                </c:pt>
                <c:pt idx="9">
                  <c:v>215</c:v>
                </c:pt>
                <c:pt idx="10">
                  <c:v>241</c:v>
                </c:pt>
                <c:pt idx="11">
                  <c:v>220</c:v>
                </c:pt>
                <c:pt idx="12">
                  <c:v>202</c:v>
                </c:pt>
                <c:pt idx="13">
                  <c:v>235</c:v>
                </c:pt>
                <c:pt idx="14">
                  <c:v>229</c:v>
                </c:pt>
                <c:pt idx="15">
                  <c:v>214</c:v>
                </c:pt>
                <c:pt idx="16">
                  <c:v>202</c:v>
                </c:pt>
                <c:pt idx="17">
                  <c:v>228</c:v>
                </c:pt>
                <c:pt idx="18">
                  <c:v>182</c:v>
                </c:pt>
                <c:pt idx="19">
                  <c:v>170</c:v>
                </c:pt>
                <c:pt idx="20">
                  <c:v>168</c:v>
                </c:pt>
                <c:pt idx="21">
                  <c:v>116</c:v>
                </c:pt>
                <c:pt idx="22">
                  <c:v>121</c:v>
                </c:pt>
                <c:pt idx="23">
                  <c:v>117</c:v>
                </c:pt>
                <c:pt idx="24">
                  <c:v>120</c:v>
                </c:pt>
                <c:pt idx="25">
                  <c:v>127</c:v>
                </c:pt>
                <c:pt idx="26">
                  <c:v>100</c:v>
                </c:pt>
                <c:pt idx="27">
                  <c:v>100</c:v>
                </c:pt>
                <c:pt idx="28">
                  <c:v>108</c:v>
                </c:pt>
                <c:pt idx="29">
                  <c:v>93</c:v>
                </c:pt>
                <c:pt idx="30">
                  <c:v>112</c:v>
                </c:pt>
                <c:pt idx="31">
                  <c:v>93</c:v>
                </c:pt>
                <c:pt idx="32">
                  <c:v>105</c:v>
                </c:pt>
                <c:pt idx="33">
                  <c:v>106</c:v>
                </c:pt>
                <c:pt idx="34">
                  <c:v>108</c:v>
                </c:pt>
                <c:pt idx="35">
                  <c:v>111</c:v>
                </c:pt>
                <c:pt idx="36">
                  <c:v>90</c:v>
                </c:pt>
                <c:pt idx="37">
                  <c:v>107</c:v>
                </c:pt>
                <c:pt idx="38">
                  <c:v>124</c:v>
                </c:pt>
                <c:pt idx="39">
                  <c:v>116</c:v>
                </c:pt>
                <c:pt idx="40">
                  <c:v>100</c:v>
                </c:pt>
                <c:pt idx="41">
                  <c:v>88</c:v>
                </c:pt>
                <c:pt idx="42">
                  <c:v>101</c:v>
                </c:pt>
                <c:pt idx="43">
                  <c:v>119</c:v>
                </c:pt>
                <c:pt idx="44">
                  <c:v>124</c:v>
                </c:pt>
                <c:pt idx="45">
                  <c:v>104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'980029'!$B$503:$B$548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-20.425000000000001</c:v>
                </c:pt>
                <c:pt idx="15">
                  <c:v>-20.49</c:v>
                </c:pt>
                <c:pt idx="16">
                  <c:v>-20.55</c:v>
                </c:pt>
                <c:pt idx="17">
                  <c:v>-20.61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-21.594999999999999</c:v>
                </c:pt>
                <c:pt idx="33">
                  <c:v>-21.66</c:v>
                </c:pt>
                <c:pt idx="34">
                  <c:v>-21.72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-21.984999999999999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-22.375</c:v>
                </c:pt>
                <c:pt idx="45">
                  <c:v>-22.43</c:v>
                </c:pt>
              </c:numCache>
            </c:numRef>
          </c:xVal>
          <c:yVal>
            <c:numRef>
              <c:f>'980029'!$F$503:$F$548</c:f>
              <c:numCache>
                <c:formatCode>General</c:formatCode>
                <c:ptCount val="46"/>
                <c:pt idx="0">
                  <c:v>218.66909119680105</c:v>
                </c:pt>
                <c:pt idx="1">
                  <c:v>218.66909119680105</c:v>
                </c:pt>
                <c:pt idx="2">
                  <c:v>218.66909119680105</c:v>
                </c:pt>
                <c:pt idx="3">
                  <c:v>218.66909119680105</c:v>
                </c:pt>
                <c:pt idx="4">
                  <c:v>218.66909119680105</c:v>
                </c:pt>
                <c:pt idx="5">
                  <c:v>218.66909119680105</c:v>
                </c:pt>
                <c:pt idx="6">
                  <c:v>218.66909119680105</c:v>
                </c:pt>
                <c:pt idx="7">
                  <c:v>218.66909119680105</c:v>
                </c:pt>
                <c:pt idx="8">
                  <c:v>218.66909119680105</c:v>
                </c:pt>
                <c:pt idx="9">
                  <c:v>218.66909119680105</c:v>
                </c:pt>
                <c:pt idx="10">
                  <c:v>218.66909119680105</c:v>
                </c:pt>
                <c:pt idx="11">
                  <c:v>218.66909119680105</c:v>
                </c:pt>
                <c:pt idx="12">
                  <c:v>218.66909119680105</c:v>
                </c:pt>
                <c:pt idx="13">
                  <c:v>218.66909119680105</c:v>
                </c:pt>
                <c:pt idx="14">
                  <c:v>218.66909119680105</c:v>
                </c:pt>
                <c:pt idx="15">
                  <c:v>217.87328176979116</c:v>
                </c:pt>
                <c:pt idx="16">
                  <c:v>213.48784660462911</c:v>
                </c:pt>
                <c:pt idx="17">
                  <c:v>205.27065113076387</c:v>
                </c:pt>
                <c:pt idx="18">
                  <c:v>190.8410037988651</c:v>
                </c:pt>
                <c:pt idx="19">
                  <c:v>171.19590493567543</c:v>
                </c:pt>
                <c:pt idx="20">
                  <c:v>152.94833047917416</c:v>
                </c:pt>
                <c:pt idx="21">
                  <c:v>133.40809507957226</c:v>
                </c:pt>
                <c:pt idx="22">
                  <c:v>119.08331121126125</c:v>
                </c:pt>
                <c:pt idx="23">
                  <c:v>110.95599870618554</c:v>
                </c:pt>
                <c:pt idx="24">
                  <c:v>106.47544522960543</c:v>
                </c:pt>
                <c:pt idx="25">
                  <c:v>105.92151210742988</c:v>
                </c:pt>
                <c:pt idx="26">
                  <c:v>105.92151210742988</c:v>
                </c:pt>
                <c:pt idx="27">
                  <c:v>105.92151210742988</c:v>
                </c:pt>
                <c:pt idx="28">
                  <c:v>105.92151210742988</c:v>
                </c:pt>
                <c:pt idx="29">
                  <c:v>105.92151210742988</c:v>
                </c:pt>
                <c:pt idx="30">
                  <c:v>105.92151210742988</c:v>
                </c:pt>
                <c:pt idx="31">
                  <c:v>105.92151210742988</c:v>
                </c:pt>
                <c:pt idx="32">
                  <c:v>105.92151210742988</c:v>
                </c:pt>
                <c:pt idx="33">
                  <c:v>105.92151210742988</c:v>
                </c:pt>
                <c:pt idx="34">
                  <c:v>105.92151210742988</c:v>
                </c:pt>
                <c:pt idx="35">
                  <c:v>105.92151210742988</c:v>
                </c:pt>
                <c:pt idx="36">
                  <c:v>105.92151210742988</c:v>
                </c:pt>
                <c:pt idx="37">
                  <c:v>105.92151210742988</c:v>
                </c:pt>
                <c:pt idx="38">
                  <c:v>105.92151210742988</c:v>
                </c:pt>
                <c:pt idx="39">
                  <c:v>105.92151210742988</c:v>
                </c:pt>
                <c:pt idx="40">
                  <c:v>105.92151210742988</c:v>
                </c:pt>
                <c:pt idx="41">
                  <c:v>105.92151210742988</c:v>
                </c:pt>
                <c:pt idx="42">
                  <c:v>105.92151210742988</c:v>
                </c:pt>
                <c:pt idx="43">
                  <c:v>105.92151210742988</c:v>
                </c:pt>
                <c:pt idx="44">
                  <c:v>105.92151210742988</c:v>
                </c:pt>
                <c:pt idx="45">
                  <c:v>105.92151210742988</c:v>
                </c:pt>
              </c:numCache>
            </c:numRef>
          </c:yVal>
        </c:ser>
        <c:axId val="203340032"/>
        <c:axId val="203354112"/>
      </c:scatterChart>
      <c:valAx>
        <c:axId val="203340032"/>
        <c:scaling>
          <c:orientation val="minMax"/>
        </c:scaling>
        <c:axPos val="b"/>
        <c:numFmt formatCode="General" sourceLinked="1"/>
        <c:tickLblPos val="nextTo"/>
        <c:crossAx val="203354112"/>
        <c:crosses val="autoZero"/>
        <c:crossBetween val="midCat"/>
      </c:valAx>
      <c:valAx>
        <c:axId val="203354112"/>
        <c:scaling>
          <c:orientation val="minMax"/>
        </c:scaling>
        <c:axPos val="l"/>
        <c:majorGridlines/>
        <c:numFmt formatCode="General" sourceLinked="1"/>
        <c:tickLblPos val="nextTo"/>
        <c:crossAx val="203340032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'980029'!$B$566:$B$611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-20.420000000000002</c:v>
                </c:pt>
                <c:pt idx="15">
                  <c:v>-20.484999999999999</c:v>
                </c:pt>
                <c:pt idx="16">
                  <c:v>-20.55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</c:v>
                </c:pt>
                <c:pt idx="33">
                  <c:v>-21.655000000000001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</c:v>
                </c:pt>
                <c:pt idx="45">
                  <c:v>-22.434999999999999</c:v>
                </c:pt>
              </c:numCache>
            </c:numRef>
          </c:xVal>
          <c:yVal>
            <c:numRef>
              <c:f>'980029'!$E$566:$E$611</c:f>
              <c:numCache>
                <c:formatCode>General</c:formatCode>
                <c:ptCount val="46"/>
                <c:pt idx="0">
                  <c:v>175</c:v>
                </c:pt>
                <c:pt idx="1">
                  <c:v>175</c:v>
                </c:pt>
                <c:pt idx="2">
                  <c:v>190</c:v>
                </c:pt>
                <c:pt idx="3">
                  <c:v>191</c:v>
                </c:pt>
                <c:pt idx="4">
                  <c:v>163</c:v>
                </c:pt>
                <c:pt idx="5">
                  <c:v>167</c:v>
                </c:pt>
                <c:pt idx="6">
                  <c:v>169</c:v>
                </c:pt>
                <c:pt idx="7">
                  <c:v>183</c:v>
                </c:pt>
                <c:pt idx="8">
                  <c:v>150</c:v>
                </c:pt>
                <c:pt idx="9">
                  <c:v>180</c:v>
                </c:pt>
                <c:pt idx="10">
                  <c:v>182</c:v>
                </c:pt>
                <c:pt idx="11">
                  <c:v>180</c:v>
                </c:pt>
                <c:pt idx="12">
                  <c:v>171</c:v>
                </c:pt>
                <c:pt idx="13">
                  <c:v>153</c:v>
                </c:pt>
                <c:pt idx="14">
                  <c:v>167</c:v>
                </c:pt>
                <c:pt idx="15">
                  <c:v>151</c:v>
                </c:pt>
                <c:pt idx="16">
                  <c:v>182</c:v>
                </c:pt>
                <c:pt idx="17">
                  <c:v>144</c:v>
                </c:pt>
                <c:pt idx="18">
                  <c:v>157</c:v>
                </c:pt>
                <c:pt idx="19">
                  <c:v>172</c:v>
                </c:pt>
                <c:pt idx="20">
                  <c:v>158</c:v>
                </c:pt>
                <c:pt idx="21">
                  <c:v>163</c:v>
                </c:pt>
                <c:pt idx="22">
                  <c:v>149</c:v>
                </c:pt>
                <c:pt idx="23">
                  <c:v>157</c:v>
                </c:pt>
                <c:pt idx="24">
                  <c:v>161</c:v>
                </c:pt>
                <c:pt idx="25">
                  <c:v>160</c:v>
                </c:pt>
                <c:pt idx="26">
                  <c:v>157</c:v>
                </c:pt>
                <c:pt idx="27">
                  <c:v>152</c:v>
                </c:pt>
                <c:pt idx="28">
                  <c:v>165</c:v>
                </c:pt>
                <c:pt idx="29">
                  <c:v>140</c:v>
                </c:pt>
                <c:pt idx="30">
                  <c:v>150</c:v>
                </c:pt>
                <c:pt idx="31">
                  <c:v>171</c:v>
                </c:pt>
                <c:pt idx="32">
                  <c:v>176</c:v>
                </c:pt>
                <c:pt idx="33">
                  <c:v>152</c:v>
                </c:pt>
                <c:pt idx="34">
                  <c:v>159</c:v>
                </c:pt>
                <c:pt idx="35">
                  <c:v>146</c:v>
                </c:pt>
                <c:pt idx="36">
                  <c:v>154</c:v>
                </c:pt>
                <c:pt idx="37">
                  <c:v>202</c:v>
                </c:pt>
                <c:pt idx="38">
                  <c:v>146</c:v>
                </c:pt>
                <c:pt idx="39">
                  <c:v>151</c:v>
                </c:pt>
                <c:pt idx="40">
                  <c:v>132</c:v>
                </c:pt>
                <c:pt idx="41">
                  <c:v>146</c:v>
                </c:pt>
                <c:pt idx="42">
                  <c:v>139</c:v>
                </c:pt>
                <c:pt idx="43">
                  <c:v>129</c:v>
                </c:pt>
                <c:pt idx="44">
                  <c:v>144</c:v>
                </c:pt>
                <c:pt idx="45">
                  <c:v>128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'980029'!$B$566:$B$611</c:f>
              <c:numCache>
                <c:formatCode>General</c:formatCode>
                <c:ptCount val="46"/>
                <c:pt idx="0">
                  <c:v>-19.495000000000001</c:v>
                </c:pt>
                <c:pt idx="1">
                  <c:v>-19.57</c:v>
                </c:pt>
                <c:pt idx="2">
                  <c:v>-19.635000000000002</c:v>
                </c:pt>
                <c:pt idx="3">
                  <c:v>-19.7</c:v>
                </c:pt>
                <c:pt idx="4">
                  <c:v>-19.77</c:v>
                </c:pt>
                <c:pt idx="5">
                  <c:v>-19.829999999999998</c:v>
                </c:pt>
                <c:pt idx="6">
                  <c:v>-19.899999999999999</c:v>
                </c:pt>
                <c:pt idx="7">
                  <c:v>-19.96</c:v>
                </c:pt>
                <c:pt idx="8">
                  <c:v>-20.03</c:v>
                </c:pt>
                <c:pt idx="9">
                  <c:v>-20.09</c:v>
                </c:pt>
                <c:pt idx="10">
                  <c:v>-20.16</c:v>
                </c:pt>
                <c:pt idx="11">
                  <c:v>-20.22</c:v>
                </c:pt>
                <c:pt idx="12">
                  <c:v>-20.29</c:v>
                </c:pt>
                <c:pt idx="13">
                  <c:v>-20.355</c:v>
                </c:pt>
                <c:pt idx="14">
                  <c:v>-20.420000000000002</c:v>
                </c:pt>
                <c:pt idx="15">
                  <c:v>-20.484999999999999</c:v>
                </c:pt>
                <c:pt idx="16">
                  <c:v>-20.55</c:v>
                </c:pt>
                <c:pt idx="17">
                  <c:v>-20.614999999999998</c:v>
                </c:pt>
                <c:pt idx="18">
                  <c:v>-20.68</c:v>
                </c:pt>
                <c:pt idx="19">
                  <c:v>-20.75</c:v>
                </c:pt>
                <c:pt idx="20">
                  <c:v>-20.805</c:v>
                </c:pt>
                <c:pt idx="21">
                  <c:v>-20.875</c:v>
                </c:pt>
                <c:pt idx="22">
                  <c:v>-20.945</c:v>
                </c:pt>
                <c:pt idx="23">
                  <c:v>-21.004999999999999</c:v>
                </c:pt>
                <c:pt idx="24">
                  <c:v>-21.07</c:v>
                </c:pt>
                <c:pt idx="25">
                  <c:v>-21.135000000000002</c:v>
                </c:pt>
                <c:pt idx="26">
                  <c:v>-21.2</c:v>
                </c:pt>
                <c:pt idx="27">
                  <c:v>-21.265000000000001</c:v>
                </c:pt>
                <c:pt idx="28">
                  <c:v>-21.324999999999999</c:v>
                </c:pt>
                <c:pt idx="29">
                  <c:v>-21.39</c:v>
                </c:pt>
                <c:pt idx="30">
                  <c:v>-21.465</c:v>
                </c:pt>
                <c:pt idx="31">
                  <c:v>-21.524999999999999</c:v>
                </c:pt>
                <c:pt idx="32">
                  <c:v>-21.59</c:v>
                </c:pt>
                <c:pt idx="33">
                  <c:v>-21.655000000000001</c:v>
                </c:pt>
                <c:pt idx="34">
                  <c:v>-21.725000000000001</c:v>
                </c:pt>
                <c:pt idx="35">
                  <c:v>-21.78</c:v>
                </c:pt>
                <c:pt idx="36">
                  <c:v>-21.844999999999999</c:v>
                </c:pt>
                <c:pt idx="37">
                  <c:v>-21.914999999999999</c:v>
                </c:pt>
                <c:pt idx="38">
                  <c:v>-21.98</c:v>
                </c:pt>
                <c:pt idx="39">
                  <c:v>-22.04</c:v>
                </c:pt>
                <c:pt idx="40">
                  <c:v>-22.114999999999998</c:v>
                </c:pt>
                <c:pt idx="41">
                  <c:v>-22.18</c:v>
                </c:pt>
                <c:pt idx="42">
                  <c:v>-22.234999999999999</c:v>
                </c:pt>
                <c:pt idx="43">
                  <c:v>-22.3</c:v>
                </c:pt>
                <c:pt idx="44">
                  <c:v>-22.37</c:v>
                </c:pt>
                <c:pt idx="45">
                  <c:v>-22.434999999999999</c:v>
                </c:pt>
              </c:numCache>
            </c:numRef>
          </c:xVal>
          <c:yVal>
            <c:numRef>
              <c:f>'980029'!$F$566:$F$611</c:f>
              <c:numCache>
                <c:formatCode>General</c:formatCode>
                <c:ptCount val="46"/>
                <c:pt idx="0">
                  <c:v>218.66909119680105</c:v>
                </c:pt>
                <c:pt idx="1">
                  <c:v>218.66909119680105</c:v>
                </c:pt>
                <c:pt idx="2">
                  <c:v>218.66909119680105</c:v>
                </c:pt>
                <c:pt idx="3">
                  <c:v>218.66909119680105</c:v>
                </c:pt>
                <c:pt idx="4">
                  <c:v>218.66909119680105</c:v>
                </c:pt>
                <c:pt idx="5">
                  <c:v>218.66909119680105</c:v>
                </c:pt>
                <c:pt idx="6">
                  <c:v>218.66909119680105</c:v>
                </c:pt>
                <c:pt idx="7">
                  <c:v>218.66909119680105</c:v>
                </c:pt>
                <c:pt idx="8">
                  <c:v>218.66909119680105</c:v>
                </c:pt>
                <c:pt idx="9">
                  <c:v>218.66909119680105</c:v>
                </c:pt>
                <c:pt idx="10">
                  <c:v>218.66909119680105</c:v>
                </c:pt>
                <c:pt idx="11">
                  <c:v>218.66909119680105</c:v>
                </c:pt>
                <c:pt idx="12">
                  <c:v>218.66909119680105</c:v>
                </c:pt>
                <c:pt idx="13">
                  <c:v>218.66909119680105</c:v>
                </c:pt>
                <c:pt idx="14">
                  <c:v>218.66909119680105</c:v>
                </c:pt>
                <c:pt idx="15">
                  <c:v>218.06577329739784</c:v>
                </c:pt>
                <c:pt idx="16">
                  <c:v>213.48784660462911</c:v>
                </c:pt>
                <c:pt idx="17">
                  <c:v>204.41292343845186</c:v>
                </c:pt>
                <c:pt idx="18">
                  <c:v>190.8410037988651</c:v>
                </c:pt>
                <c:pt idx="19">
                  <c:v>171.19590493567543</c:v>
                </c:pt>
                <c:pt idx="20">
                  <c:v>152.94833047917416</c:v>
                </c:pt>
                <c:pt idx="21">
                  <c:v>133.40809507957226</c:v>
                </c:pt>
                <c:pt idx="22">
                  <c:v>119.08331121126125</c:v>
                </c:pt>
                <c:pt idx="23">
                  <c:v>110.95599870618554</c:v>
                </c:pt>
                <c:pt idx="24">
                  <c:v>106.47544522960543</c:v>
                </c:pt>
                <c:pt idx="25">
                  <c:v>105.92151210742988</c:v>
                </c:pt>
                <c:pt idx="26">
                  <c:v>105.92151210742988</c:v>
                </c:pt>
                <c:pt idx="27">
                  <c:v>105.92151210742988</c:v>
                </c:pt>
                <c:pt idx="28">
                  <c:v>105.92151210742988</c:v>
                </c:pt>
                <c:pt idx="29">
                  <c:v>105.92151210742988</c:v>
                </c:pt>
                <c:pt idx="30">
                  <c:v>105.92151210742988</c:v>
                </c:pt>
                <c:pt idx="31">
                  <c:v>105.92151210742988</c:v>
                </c:pt>
                <c:pt idx="32">
                  <c:v>105.92151210742988</c:v>
                </c:pt>
                <c:pt idx="33">
                  <c:v>105.92151210742988</c:v>
                </c:pt>
                <c:pt idx="34">
                  <c:v>105.92151210742988</c:v>
                </c:pt>
                <c:pt idx="35">
                  <c:v>105.92151210742988</c:v>
                </c:pt>
                <c:pt idx="36">
                  <c:v>105.92151210742988</c:v>
                </c:pt>
                <c:pt idx="37">
                  <c:v>105.92151210742988</c:v>
                </c:pt>
                <c:pt idx="38">
                  <c:v>105.92151210742988</c:v>
                </c:pt>
                <c:pt idx="39">
                  <c:v>105.92151210742988</c:v>
                </c:pt>
                <c:pt idx="40">
                  <c:v>105.92151210742988</c:v>
                </c:pt>
                <c:pt idx="41">
                  <c:v>105.92151210742988</c:v>
                </c:pt>
                <c:pt idx="42">
                  <c:v>105.92151210742988</c:v>
                </c:pt>
                <c:pt idx="43">
                  <c:v>105.92151210742988</c:v>
                </c:pt>
                <c:pt idx="44">
                  <c:v>105.92151210742988</c:v>
                </c:pt>
                <c:pt idx="45">
                  <c:v>105.92151210742988</c:v>
                </c:pt>
              </c:numCache>
            </c:numRef>
          </c:yVal>
        </c:ser>
        <c:axId val="203506816"/>
        <c:axId val="203508352"/>
      </c:scatterChart>
      <c:valAx>
        <c:axId val="203506816"/>
        <c:scaling>
          <c:orientation val="minMax"/>
        </c:scaling>
        <c:axPos val="b"/>
        <c:numFmt formatCode="General" sourceLinked="1"/>
        <c:tickLblPos val="nextTo"/>
        <c:crossAx val="203508352"/>
        <c:crosses val="autoZero"/>
        <c:crossBetween val="midCat"/>
      </c:valAx>
      <c:valAx>
        <c:axId val="203508352"/>
        <c:scaling>
          <c:orientation val="minMax"/>
        </c:scaling>
        <c:axPos val="l"/>
        <c:majorGridlines/>
        <c:numFmt formatCode="General" sourceLinked="1"/>
        <c:tickLblPos val="nextTo"/>
        <c:crossAx val="203506816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18</xdr:row>
      <xdr:rowOff>0</xdr:rowOff>
    </xdr:from>
    <xdr:to>
      <xdr:col>15</xdr:col>
      <xdr:colOff>304800</xdr:colOff>
      <xdr:row>32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81</xdr:row>
      <xdr:rowOff>0</xdr:rowOff>
    </xdr:from>
    <xdr:to>
      <xdr:col>15</xdr:col>
      <xdr:colOff>304800</xdr:colOff>
      <xdr:row>95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144</xdr:row>
      <xdr:rowOff>0</xdr:rowOff>
    </xdr:from>
    <xdr:to>
      <xdr:col>15</xdr:col>
      <xdr:colOff>304800</xdr:colOff>
      <xdr:row>158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207</xdr:row>
      <xdr:rowOff>0</xdr:rowOff>
    </xdr:from>
    <xdr:to>
      <xdr:col>15</xdr:col>
      <xdr:colOff>304800</xdr:colOff>
      <xdr:row>221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270</xdr:row>
      <xdr:rowOff>0</xdr:rowOff>
    </xdr:from>
    <xdr:to>
      <xdr:col>15</xdr:col>
      <xdr:colOff>304800</xdr:colOff>
      <xdr:row>284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272142</xdr:colOff>
      <xdr:row>377</xdr:row>
      <xdr:rowOff>163286</xdr:rowOff>
    </xdr:from>
    <xdr:to>
      <xdr:col>15</xdr:col>
      <xdr:colOff>576942</xdr:colOff>
      <xdr:row>392</xdr:row>
      <xdr:rowOff>48986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272142</xdr:colOff>
      <xdr:row>440</xdr:row>
      <xdr:rowOff>163286</xdr:rowOff>
    </xdr:from>
    <xdr:to>
      <xdr:col>15</xdr:col>
      <xdr:colOff>576942</xdr:colOff>
      <xdr:row>455</xdr:row>
      <xdr:rowOff>48986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272142</xdr:colOff>
      <xdr:row>503</xdr:row>
      <xdr:rowOff>163286</xdr:rowOff>
    </xdr:from>
    <xdr:to>
      <xdr:col>15</xdr:col>
      <xdr:colOff>576942</xdr:colOff>
      <xdr:row>518</xdr:row>
      <xdr:rowOff>48986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272142</xdr:colOff>
      <xdr:row>566</xdr:row>
      <xdr:rowOff>163286</xdr:rowOff>
    </xdr:from>
    <xdr:to>
      <xdr:col>15</xdr:col>
      <xdr:colOff>576942</xdr:colOff>
      <xdr:row>581</xdr:row>
      <xdr:rowOff>48986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272142</xdr:colOff>
      <xdr:row>629</xdr:row>
      <xdr:rowOff>163286</xdr:rowOff>
    </xdr:from>
    <xdr:to>
      <xdr:col>15</xdr:col>
      <xdr:colOff>576942</xdr:colOff>
      <xdr:row>644</xdr:row>
      <xdr:rowOff>48986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272142</xdr:colOff>
      <xdr:row>692</xdr:row>
      <xdr:rowOff>163286</xdr:rowOff>
    </xdr:from>
    <xdr:to>
      <xdr:col>15</xdr:col>
      <xdr:colOff>576942</xdr:colOff>
      <xdr:row>707</xdr:row>
      <xdr:rowOff>48986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272142</xdr:colOff>
      <xdr:row>755</xdr:row>
      <xdr:rowOff>163286</xdr:rowOff>
    </xdr:from>
    <xdr:to>
      <xdr:col>15</xdr:col>
      <xdr:colOff>576942</xdr:colOff>
      <xdr:row>770</xdr:row>
      <xdr:rowOff>48986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255149</xdr:colOff>
      <xdr:row>22</xdr:row>
      <xdr:rowOff>35889</xdr:rowOff>
    </xdr:from>
    <xdr:to>
      <xdr:col>28</xdr:col>
      <xdr:colOff>56030</xdr:colOff>
      <xdr:row>36</xdr:row>
      <xdr:rowOff>105162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Microsoft%20Office\Office12\xlstart\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O14"/>
  <sheetViews>
    <sheetView workbookViewId="0"/>
  </sheetViews>
  <sheetFormatPr defaultRowHeight="15"/>
  <sheetData>
    <row r="1" spans="1:15">
      <c r="A1" t="s">
        <v>46</v>
      </c>
      <c r="B1">
        <v>980029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</row>
    <row r="2" spans="1:15">
      <c r="A2" t="s">
        <v>57</v>
      </c>
      <c r="B2">
        <v>13</v>
      </c>
      <c r="E2">
        <v>1</v>
      </c>
      <c r="F2">
        <v>5</v>
      </c>
      <c r="G2">
        <v>15</v>
      </c>
      <c r="H2">
        <v>18</v>
      </c>
      <c r="I2">
        <v>63</v>
      </c>
      <c r="J2">
        <v>2</v>
      </c>
      <c r="K2">
        <v>5</v>
      </c>
      <c r="L2">
        <v>4</v>
      </c>
      <c r="M2">
        <v>3</v>
      </c>
      <c r="N2" t="s">
        <v>33</v>
      </c>
      <c r="O2">
        <v>11</v>
      </c>
    </row>
    <row r="3" spans="1:15">
      <c r="A3" t="s">
        <v>47</v>
      </c>
      <c r="B3" t="s">
        <v>48</v>
      </c>
      <c r="E3">
        <v>2</v>
      </c>
      <c r="F3">
        <v>68</v>
      </c>
      <c r="G3">
        <v>78</v>
      </c>
      <c r="H3">
        <v>81</v>
      </c>
      <c r="I3">
        <v>126</v>
      </c>
      <c r="J3">
        <v>2</v>
      </c>
      <c r="K3">
        <v>5</v>
      </c>
      <c r="L3">
        <v>4</v>
      </c>
      <c r="M3">
        <v>3</v>
      </c>
      <c r="N3" t="s">
        <v>33</v>
      </c>
      <c r="O3">
        <v>11</v>
      </c>
    </row>
    <row r="4" spans="1:15">
      <c r="A4" t="s">
        <v>55</v>
      </c>
      <c r="B4">
        <v>800</v>
      </c>
      <c r="E4">
        <v>3</v>
      </c>
      <c r="F4">
        <v>131</v>
      </c>
      <c r="G4">
        <v>141</v>
      </c>
      <c r="H4">
        <v>144</v>
      </c>
      <c r="I4">
        <v>189</v>
      </c>
      <c r="J4">
        <v>2</v>
      </c>
      <c r="K4">
        <v>5</v>
      </c>
      <c r="L4">
        <v>4</v>
      </c>
      <c r="M4">
        <v>3</v>
      </c>
      <c r="N4" t="s">
        <v>33</v>
      </c>
      <c r="O4">
        <v>11</v>
      </c>
    </row>
    <row r="5" spans="1:15">
      <c r="A5" t="s">
        <v>49</v>
      </c>
      <c r="B5">
        <v>19</v>
      </c>
      <c r="E5">
        <v>4</v>
      </c>
      <c r="F5">
        <v>194</v>
      </c>
      <c r="G5">
        <v>204</v>
      </c>
      <c r="H5">
        <v>207</v>
      </c>
      <c r="I5">
        <v>252</v>
      </c>
      <c r="J5">
        <v>2</v>
      </c>
      <c r="K5">
        <v>5</v>
      </c>
      <c r="L5">
        <v>4</v>
      </c>
      <c r="M5">
        <v>3</v>
      </c>
      <c r="N5" t="s">
        <v>33</v>
      </c>
      <c r="O5">
        <v>11</v>
      </c>
    </row>
    <row r="6" spans="1:15">
      <c r="A6" t="s">
        <v>50</v>
      </c>
      <c r="B6">
        <v>5</v>
      </c>
      <c r="E6">
        <v>5</v>
      </c>
      <c r="F6">
        <v>257</v>
      </c>
      <c r="G6">
        <v>267</v>
      </c>
      <c r="H6">
        <v>270</v>
      </c>
      <c r="I6">
        <v>315</v>
      </c>
      <c r="J6">
        <v>2</v>
      </c>
      <c r="K6">
        <v>5</v>
      </c>
      <c r="L6">
        <v>4</v>
      </c>
      <c r="M6">
        <v>3</v>
      </c>
      <c r="N6" t="s">
        <v>33</v>
      </c>
      <c r="O6">
        <v>11</v>
      </c>
    </row>
    <row r="7" spans="1:15">
      <c r="A7" t="s">
        <v>51</v>
      </c>
      <c r="B7">
        <v>13</v>
      </c>
      <c r="E7">
        <v>6</v>
      </c>
      <c r="F7">
        <v>320</v>
      </c>
      <c r="G7">
        <v>330</v>
      </c>
      <c r="H7">
        <v>333</v>
      </c>
      <c r="I7">
        <v>359</v>
      </c>
      <c r="J7">
        <v>2</v>
      </c>
      <c r="K7">
        <v>5</v>
      </c>
      <c r="L7">
        <v>4</v>
      </c>
      <c r="M7">
        <v>3</v>
      </c>
      <c r="N7" t="s">
        <v>33</v>
      </c>
      <c r="O7">
        <v>11</v>
      </c>
    </row>
    <row r="8" spans="1:15">
      <c r="A8" t="s">
        <v>52</v>
      </c>
      <c r="B8">
        <v>0</v>
      </c>
      <c r="E8">
        <v>7</v>
      </c>
      <c r="F8">
        <v>364</v>
      </c>
      <c r="G8">
        <v>374</v>
      </c>
      <c r="H8">
        <v>377</v>
      </c>
      <c r="I8">
        <v>422</v>
      </c>
      <c r="J8">
        <v>2</v>
      </c>
      <c r="K8">
        <v>5</v>
      </c>
      <c r="L8">
        <v>4</v>
      </c>
      <c r="M8">
        <v>3</v>
      </c>
      <c r="N8" t="s">
        <v>33</v>
      </c>
      <c r="O8">
        <v>11</v>
      </c>
    </row>
    <row r="9" spans="1:15">
      <c r="A9" t="s">
        <v>53</v>
      </c>
      <c r="B9" t="s">
        <v>54</v>
      </c>
      <c r="E9">
        <v>8</v>
      </c>
      <c r="F9">
        <v>427</v>
      </c>
      <c r="G9">
        <v>437</v>
      </c>
      <c r="H9">
        <v>440</v>
      </c>
      <c r="I9">
        <v>485</v>
      </c>
      <c r="J9">
        <v>2</v>
      </c>
      <c r="K9">
        <v>5</v>
      </c>
      <c r="L9">
        <v>4</v>
      </c>
      <c r="M9">
        <v>3</v>
      </c>
      <c r="N9" t="s">
        <v>33</v>
      </c>
      <c r="O9">
        <v>11</v>
      </c>
    </row>
    <row r="10" spans="1:15">
      <c r="E10">
        <v>9</v>
      </c>
      <c r="F10">
        <v>490</v>
      </c>
      <c r="G10">
        <v>500</v>
      </c>
      <c r="H10">
        <v>503</v>
      </c>
      <c r="I10">
        <v>548</v>
      </c>
      <c r="J10">
        <v>2</v>
      </c>
      <c r="K10">
        <v>5</v>
      </c>
      <c r="L10">
        <v>4</v>
      </c>
      <c r="M10">
        <v>3</v>
      </c>
      <c r="N10" t="s">
        <v>33</v>
      </c>
      <c r="O10">
        <v>11</v>
      </c>
    </row>
    <row r="11" spans="1:15">
      <c r="E11">
        <v>10</v>
      </c>
      <c r="F11">
        <v>553</v>
      </c>
      <c r="G11">
        <v>563</v>
      </c>
      <c r="H11">
        <v>566</v>
      </c>
      <c r="I11">
        <v>611</v>
      </c>
      <c r="J11">
        <v>2</v>
      </c>
      <c r="K11">
        <v>5</v>
      </c>
      <c r="L11">
        <v>4</v>
      </c>
      <c r="M11">
        <v>3</v>
      </c>
      <c r="N11" t="s">
        <v>33</v>
      </c>
      <c r="O11">
        <v>11</v>
      </c>
    </row>
    <row r="12" spans="1:15">
      <c r="E12">
        <v>11</v>
      </c>
      <c r="F12">
        <v>616</v>
      </c>
      <c r="G12">
        <v>626</v>
      </c>
      <c r="H12">
        <v>629</v>
      </c>
      <c r="I12">
        <v>674</v>
      </c>
      <c r="J12">
        <v>2</v>
      </c>
      <c r="K12">
        <v>5</v>
      </c>
      <c r="L12">
        <v>4</v>
      </c>
      <c r="M12">
        <v>3</v>
      </c>
      <c r="N12" t="s">
        <v>33</v>
      </c>
      <c r="O12">
        <v>11</v>
      </c>
    </row>
    <row r="13" spans="1:15">
      <c r="E13">
        <v>12</v>
      </c>
      <c r="F13">
        <v>679</v>
      </c>
      <c r="G13">
        <v>689</v>
      </c>
      <c r="H13">
        <v>692</v>
      </c>
      <c r="I13">
        <v>737</v>
      </c>
      <c r="J13">
        <v>2</v>
      </c>
      <c r="K13">
        <v>5</v>
      </c>
      <c r="L13">
        <v>4</v>
      </c>
      <c r="M13">
        <v>3</v>
      </c>
      <c r="N13" t="s">
        <v>33</v>
      </c>
      <c r="O13">
        <v>11</v>
      </c>
    </row>
    <row r="14" spans="1:15">
      <c r="E14">
        <v>13</v>
      </c>
      <c r="F14">
        <v>742</v>
      </c>
      <c r="G14">
        <v>752</v>
      </c>
      <c r="H14">
        <v>755</v>
      </c>
      <c r="I14">
        <v>800</v>
      </c>
      <c r="J14">
        <v>2</v>
      </c>
      <c r="K14">
        <v>5</v>
      </c>
      <c r="L14">
        <v>4</v>
      </c>
      <c r="M14">
        <v>3</v>
      </c>
      <c r="N14" t="s">
        <v>33</v>
      </c>
      <c r="O14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14"/>
  <sheetViews>
    <sheetView workbookViewId="0"/>
  </sheetViews>
  <sheetFormatPr defaultRowHeight="15"/>
  <sheetData>
    <row r="1" spans="1:19" s="1" customFormat="1">
      <c r="A1" s="1" t="s">
        <v>14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19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36</v>
      </c>
      <c r="O1" s="1" t="s">
        <v>41</v>
      </c>
      <c r="P1" s="1" t="s">
        <v>42</v>
      </c>
      <c r="Q1" s="1" t="s">
        <v>43</v>
      </c>
      <c r="R1" s="1" t="s">
        <v>44</v>
      </c>
      <c r="S1" s="1" t="s">
        <v>45</v>
      </c>
    </row>
    <row r="2" spans="1:19">
      <c r="A2">
        <v>1</v>
      </c>
      <c r="B2">
        <v>1</v>
      </c>
      <c r="C2">
        <v>980029</v>
      </c>
      <c r="D2" s="2">
        <v>41631.828110532406</v>
      </c>
      <c r="E2">
        <v>71.88</v>
      </c>
      <c r="F2">
        <v>35.94</v>
      </c>
      <c r="G2">
        <v>-41.5</v>
      </c>
      <c r="H2">
        <v>-90.5</v>
      </c>
      <c r="I2">
        <f t="shared" ref="I2:I14" si="0" xml:space="preserve">  17</f>
        <v>17</v>
      </c>
      <c r="J2">
        <v>101.05200000000001</v>
      </c>
      <c r="K2">
        <v>-19.5</v>
      </c>
      <c r="L2">
        <v>0</v>
      </c>
      <c r="M2">
        <f t="shared" ref="M2:M14" si="1" xml:space="preserve">   0</f>
        <v>0</v>
      </c>
      <c r="N2" t="s">
        <v>37</v>
      </c>
      <c r="O2">
        <v>46</v>
      </c>
      <c r="P2">
        <v>7000</v>
      </c>
      <c r="Q2">
        <v>31</v>
      </c>
      <c r="R2">
        <v>271</v>
      </c>
      <c r="S2">
        <v>95</v>
      </c>
    </row>
    <row r="3" spans="1:19">
      <c r="A3">
        <v>2</v>
      </c>
      <c r="B3">
        <v>2</v>
      </c>
      <c r="C3">
        <v>980029</v>
      </c>
      <c r="D3" s="2">
        <v>41631.846968865742</v>
      </c>
      <c r="E3">
        <v>71.88</v>
      </c>
      <c r="F3">
        <v>35.94</v>
      </c>
      <c r="G3">
        <v>-41.5</v>
      </c>
      <c r="H3">
        <v>-90.5</v>
      </c>
      <c r="I3">
        <f t="shared" si="0"/>
        <v>17</v>
      </c>
      <c r="J3">
        <v>109.05200000000001</v>
      </c>
      <c r="K3">
        <v>-19.5</v>
      </c>
      <c r="L3">
        <v>0</v>
      </c>
      <c r="M3">
        <f t="shared" si="1"/>
        <v>0</v>
      </c>
      <c r="N3" t="s">
        <v>37</v>
      </c>
      <c r="O3">
        <v>46</v>
      </c>
      <c r="P3">
        <v>7000</v>
      </c>
      <c r="Q3">
        <v>31</v>
      </c>
      <c r="R3">
        <v>260</v>
      </c>
      <c r="S3">
        <v>92</v>
      </c>
    </row>
    <row r="4" spans="1:19">
      <c r="A4">
        <v>3</v>
      </c>
      <c r="B4">
        <v>3</v>
      </c>
      <c r="C4">
        <v>980029</v>
      </c>
      <c r="D4" s="2">
        <v>41631.865198495369</v>
      </c>
      <c r="E4">
        <v>71.88</v>
      </c>
      <c r="F4">
        <v>35.94</v>
      </c>
      <c r="G4">
        <v>-41.5</v>
      </c>
      <c r="H4">
        <v>-90.5</v>
      </c>
      <c r="I4">
        <f t="shared" si="0"/>
        <v>17</v>
      </c>
      <c r="J4">
        <v>113.05200000000001</v>
      </c>
      <c r="K4">
        <v>-19.5</v>
      </c>
      <c r="L4">
        <v>0</v>
      </c>
      <c r="M4">
        <f t="shared" si="1"/>
        <v>0</v>
      </c>
      <c r="N4" t="s">
        <v>37</v>
      </c>
      <c r="O4">
        <v>46</v>
      </c>
      <c r="P4">
        <v>7000</v>
      </c>
      <c r="Q4">
        <v>31</v>
      </c>
      <c r="R4">
        <v>247</v>
      </c>
      <c r="S4">
        <v>89</v>
      </c>
    </row>
    <row r="5" spans="1:19">
      <c r="A5">
        <v>4</v>
      </c>
      <c r="B5">
        <v>4</v>
      </c>
      <c r="C5">
        <v>980029</v>
      </c>
      <c r="D5" s="2">
        <v>41631.883422916668</v>
      </c>
      <c r="E5">
        <v>71.88</v>
      </c>
      <c r="F5">
        <v>35.94</v>
      </c>
      <c r="G5">
        <v>-41.5</v>
      </c>
      <c r="H5">
        <v>-90.5</v>
      </c>
      <c r="I5">
        <f t="shared" si="0"/>
        <v>17</v>
      </c>
      <c r="J5">
        <v>125.05200000000001</v>
      </c>
      <c r="K5">
        <v>-19.5</v>
      </c>
      <c r="L5">
        <v>0</v>
      </c>
      <c r="M5">
        <f t="shared" si="1"/>
        <v>0</v>
      </c>
      <c r="N5" t="s">
        <v>37</v>
      </c>
      <c r="O5">
        <v>46</v>
      </c>
      <c r="P5">
        <v>7000</v>
      </c>
      <c r="Q5">
        <v>31</v>
      </c>
      <c r="R5">
        <v>200</v>
      </c>
      <c r="S5">
        <v>139</v>
      </c>
    </row>
    <row r="6" spans="1:19">
      <c r="A6">
        <v>5</v>
      </c>
      <c r="B6">
        <v>5</v>
      </c>
      <c r="C6">
        <v>980029</v>
      </c>
      <c r="D6" s="2">
        <v>41631.901946180558</v>
      </c>
      <c r="E6">
        <v>71.88</v>
      </c>
      <c r="F6">
        <v>35.94</v>
      </c>
      <c r="G6">
        <v>-41.5</v>
      </c>
      <c r="H6">
        <v>-90.5</v>
      </c>
      <c r="I6">
        <f t="shared" si="0"/>
        <v>17</v>
      </c>
      <c r="J6">
        <v>137.053</v>
      </c>
      <c r="K6">
        <v>-19.5</v>
      </c>
      <c r="L6">
        <v>0</v>
      </c>
      <c r="M6">
        <f t="shared" si="1"/>
        <v>0</v>
      </c>
      <c r="N6" t="s">
        <v>37</v>
      </c>
      <c r="O6">
        <v>46</v>
      </c>
      <c r="P6">
        <v>7000</v>
      </c>
      <c r="Q6">
        <v>31</v>
      </c>
      <c r="R6">
        <v>240</v>
      </c>
      <c r="S6">
        <v>87</v>
      </c>
    </row>
    <row r="7" spans="1:19">
      <c r="A7">
        <v>6</v>
      </c>
      <c r="B7">
        <v>6</v>
      </c>
      <c r="C7">
        <v>980029</v>
      </c>
      <c r="D7" s="2">
        <v>41631.92009699074</v>
      </c>
      <c r="E7">
        <v>71.88</v>
      </c>
      <c r="F7">
        <v>35.94</v>
      </c>
      <c r="G7">
        <v>-41.5</v>
      </c>
      <c r="H7">
        <v>-90.5</v>
      </c>
      <c r="I7">
        <f t="shared" si="0"/>
        <v>17</v>
      </c>
      <c r="J7">
        <v>141.053</v>
      </c>
      <c r="K7">
        <v>-19.5</v>
      </c>
      <c r="L7">
        <v>0</v>
      </c>
      <c r="M7">
        <f t="shared" si="1"/>
        <v>0</v>
      </c>
      <c r="N7" t="s">
        <v>37</v>
      </c>
      <c r="O7">
        <v>27</v>
      </c>
      <c r="P7">
        <v>7000</v>
      </c>
      <c r="Q7">
        <v>31</v>
      </c>
      <c r="R7">
        <v>237</v>
      </c>
      <c r="S7">
        <v>180</v>
      </c>
    </row>
    <row r="8" spans="1:19">
      <c r="A8">
        <v>7</v>
      </c>
      <c r="B8">
        <v>1</v>
      </c>
      <c r="C8">
        <v>980029</v>
      </c>
      <c r="D8" s="2">
        <v>41631.931593287038</v>
      </c>
      <c r="E8">
        <v>71.88</v>
      </c>
      <c r="F8">
        <v>35.94</v>
      </c>
      <c r="G8">
        <v>-41.5</v>
      </c>
      <c r="H8">
        <v>-90.5</v>
      </c>
      <c r="I8">
        <f t="shared" si="0"/>
        <v>17</v>
      </c>
      <c r="J8">
        <v>101.05200000000001</v>
      </c>
      <c r="K8">
        <v>-19.5</v>
      </c>
      <c r="L8">
        <v>11.22</v>
      </c>
      <c r="M8">
        <f t="shared" si="1"/>
        <v>0</v>
      </c>
      <c r="N8" t="s">
        <v>37</v>
      </c>
      <c r="O8">
        <v>46</v>
      </c>
      <c r="P8">
        <v>7000</v>
      </c>
      <c r="Q8">
        <v>31</v>
      </c>
      <c r="R8">
        <v>262</v>
      </c>
      <c r="S8">
        <v>85</v>
      </c>
    </row>
    <row r="9" spans="1:19">
      <c r="A9">
        <v>8</v>
      </c>
      <c r="B9">
        <v>2</v>
      </c>
      <c r="C9">
        <v>980029</v>
      </c>
      <c r="D9" s="2">
        <v>41631.950181828703</v>
      </c>
      <c r="E9">
        <v>71.88</v>
      </c>
      <c r="F9">
        <v>35.94</v>
      </c>
      <c r="G9">
        <v>-41.5</v>
      </c>
      <c r="H9">
        <v>-90.5</v>
      </c>
      <c r="I9">
        <f t="shared" si="0"/>
        <v>17</v>
      </c>
      <c r="J9">
        <v>109.05200000000001</v>
      </c>
      <c r="K9">
        <v>-19.5</v>
      </c>
      <c r="L9">
        <v>11.22</v>
      </c>
      <c r="M9">
        <f t="shared" si="1"/>
        <v>0</v>
      </c>
      <c r="N9" t="s">
        <v>37</v>
      </c>
      <c r="O9">
        <v>46</v>
      </c>
      <c r="P9">
        <v>7000</v>
      </c>
      <c r="Q9">
        <v>32</v>
      </c>
      <c r="R9">
        <v>254</v>
      </c>
      <c r="S9">
        <v>97</v>
      </c>
    </row>
    <row r="10" spans="1:19">
      <c r="A10">
        <v>9</v>
      </c>
      <c r="B10">
        <v>3</v>
      </c>
      <c r="C10">
        <v>980029</v>
      </c>
      <c r="D10" s="2">
        <v>41631.968375231481</v>
      </c>
      <c r="E10">
        <v>71.88</v>
      </c>
      <c r="F10">
        <v>35.94</v>
      </c>
      <c r="G10">
        <v>-41.5</v>
      </c>
      <c r="H10">
        <v>-90.5</v>
      </c>
      <c r="I10">
        <f t="shared" si="0"/>
        <v>17</v>
      </c>
      <c r="J10">
        <v>113.05200000000001</v>
      </c>
      <c r="K10">
        <v>-19.5</v>
      </c>
      <c r="L10">
        <v>11.22</v>
      </c>
      <c r="M10">
        <f t="shared" si="1"/>
        <v>0</v>
      </c>
      <c r="N10" t="s">
        <v>37</v>
      </c>
      <c r="O10">
        <v>46</v>
      </c>
      <c r="P10">
        <v>7000</v>
      </c>
      <c r="Q10">
        <v>31</v>
      </c>
      <c r="R10">
        <v>241</v>
      </c>
      <c r="S10">
        <v>88</v>
      </c>
    </row>
    <row r="11" spans="1:19">
      <c r="A11">
        <v>10</v>
      </c>
      <c r="B11">
        <v>4</v>
      </c>
      <c r="C11">
        <v>980029</v>
      </c>
      <c r="D11" s="2">
        <v>41631.986450578705</v>
      </c>
      <c r="E11">
        <v>71.88</v>
      </c>
      <c r="F11">
        <v>35.94</v>
      </c>
      <c r="G11">
        <v>-41.5</v>
      </c>
      <c r="H11">
        <v>-90.5</v>
      </c>
      <c r="I11">
        <f t="shared" si="0"/>
        <v>17</v>
      </c>
      <c r="J11">
        <v>125.05200000000001</v>
      </c>
      <c r="K11">
        <v>-19.5</v>
      </c>
      <c r="L11">
        <v>11.22</v>
      </c>
      <c r="M11">
        <f t="shared" si="1"/>
        <v>0</v>
      </c>
      <c r="N11" t="s">
        <v>37</v>
      </c>
      <c r="O11">
        <v>46</v>
      </c>
      <c r="P11">
        <v>7000</v>
      </c>
      <c r="Q11">
        <v>31</v>
      </c>
      <c r="R11">
        <v>202</v>
      </c>
      <c r="S11">
        <v>128</v>
      </c>
    </row>
    <row r="12" spans="1:19">
      <c r="A12">
        <v>11</v>
      </c>
      <c r="B12">
        <v>3</v>
      </c>
      <c r="C12">
        <v>980029</v>
      </c>
      <c r="D12" s="2">
        <v>41633.431042129632</v>
      </c>
      <c r="E12">
        <v>71.88</v>
      </c>
      <c r="F12">
        <v>35.94</v>
      </c>
      <c r="G12">
        <v>-41.5</v>
      </c>
      <c r="H12">
        <v>-90.5</v>
      </c>
      <c r="I12">
        <f t="shared" si="0"/>
        <v>17</v>
      </c>
      <c r="J12">
        <v>113.05200000000001</v>
      </c>
      <c r="K12">
        <v>-19.5</v>
      </c>
      <c r="L12">
        <v>11.22</v>
      </c>
      <c r="M12">
        <f t="shared" si="1"/>
        <v>0</v>
      </c>
      <c r="N12" t="s">
        <v>37</v>
      </c>
      <c r="O12">
        <v>46</v>
      </c>
      <c r="P12">
        <v>7000</v>
      </c>
      <c r="Q12">
        <v>32</v>
      </c>
      <c r="R12">
        <v>252</v>
      </c>
      <c r="S12">
        <v>91</v>
      </c>
    </row>
    <row r="13" spans="1:19">
      <c r="A13">
        <v>12</v>
      </c>
      <c r="B13">
        <v>5</v>
      </c>
      <c r="C13">
        <v>980029</v>
      </c>
      <c r="D13" s="2">
        <v>41633.449165393518</v>
      </c>
      <c r="E13">
        <v>71.88</v>
      </c>
      <c r="F13">
        <v>35.94</v>
      </c>
      <c r="G13">
        <v>-41.5</v>
      </c>
      <c r="H13">
        <v>-90.5</v>
      </c>
      <c r="I13">
        <f t="shared" si="0"/>
        <v>17</v>
      </c>
      <c r="J13">
        <v>137.053</v>
      </c>
      <c r="K13">
        <v>-19.5</v>
      </c>
      <c r="L13">
        <v>11.22</v>
      </c>
      <c r="M13">
        <f t="shared" si="1"/>
        <v>0</v>
      </c>
      <c r="N13" t="s">
        <v>37</v>
      </c>
      <c r="O13">
        <v>46</v>
      </c>
      <c r="P13">
        <v>7000</v>
      </c>
      <c r="Q13">
        <v>32</v>
      </c>
      <c r="R13">
        <v>238</v>
      </c>
      <c r="S13">
        <v>88</v>
      </c>
    </row>
    <row r="14" spans="1:19">
      <c r="A14">
        <v>13</v>
      </c>
      <c r="B14">
        <v>6</v>
      </c>
      <c r="C14">
        <v>980029</v>
      </c>
      <c r="D14" s="2">
        <v>41633.467333796296</v>
      </c>
      <c r="E14">
        <v>71.88</v>
      </c>
      <c r="F14">
        <v>35.94</v>
      </c>
      <c r="G14">
        <v>-41.5</v>
      </c>
      <c r="H14">
        <v>-90.5</v>
      </c>
      <c r="I14">
        <f t="shared" si="0"/>
        <v>17</v>
      </c>
      <c r="J14">
        <v>141.053</v>
      </c>
      <c r="K14">
        <v>-19.5</v>
      </c>
      <c r="L14">
        <v>11.22</v>
      </c>
      <c r="M14">
        <f t="shared" si="1"/>
        <v>0</v>
      </c>
      <c r="N14" t="s">
        <v>37</v>
      </c>
      <c r="O14">
        <v>46</v>
      </c>
      <c r="P14">
        <v>7000</v>
      </c>
      <c r="Q14">
        <v>31</v>
      </c>
      <c r="R14">
        <v>237</v>
      </c>
      <c r="S14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800"/>
  <sheetViews>
    <sheetView topLeftCell="A734" zoomScale="70" zoomScaleNormal="70" workbookViewId="0">
      <selection activeCell="H752" sqref="H752"/>
    </sheetView>
  </sheetViews>
  <sheetFormatPr defaultRowHeight="15"/>
  <sheetData>
    <row r="1" spans="1:11">
      <c r="A1" t="s">
        <v>56</v>
      </c>
      <c r="B1">
        <v>2</v>
      </c>
    </row>
    <row r="2" spans="1:11">
      <c r="A2" t="s">
        <v>0</v>
      </c>
    </row>
    <row r="3" spans="1:11">
      <c r="A3" t="s">
        <v>0</v>
      </c>
    </row>
    <row r="4" spans="1:11">
      <c r="A4" t="s">
        <v>0</v>
      </c>
    </row>
    <row r="5" spans="1:11">
      <c r="A5" t="s">
        <v>1</v>
      </c>
    </row>
    <row r="6" spans="1:11">
      <c r="A6" t="s">
        <v>2</v>
      </c>
    </row>
    <row r="7" spans="1:11">
      <c r="A7" t="s">
        <v>3</v>
      </c>
    </row>
    <row r="8" spans="1:11">
      <c r="A8" t="s">
        <v>4</v>
      </c>
    </row>
    <row r="9" spans="1:11">
      <c r="A9" t="s">
        <v>5</v>
      </c>
    </row>
    <row r="10" spans="1:11">
      <c r="A10" t="s">
        <v>6</v>
      </c>
    </row>
    <row r="11" spans="1:11">
      <c r="A11" t="s">
        <v>7</v>
      </c>
    </row>
    <row r="12" spans="1:11">
      <c r="A12" t="s">
        <v>8</v>
      </c>
    </row>
    <row r="13" spans="1:11">
      <c r="A13" t="s">
        <v>9</v>
      </c>
    </row>
    <row r="14" spans="1:11">
      <c r="A14" t="s">
        <v>10</v>
      </c>
      <c r="G14" t="s">
        <v>73</v>
      </c>
      <c r="H14" t="s">
        <v>74</v>
      </c>
      <c r="I14" t="s">
        <v>75</v>
      </c>
      <c r="J14" t="s">
        <v>76</v>
      </c>
      <c r="K14" t="s">
        <v>19</v>
      </c>
    </row>
    <row r="15" spans="1:11">
      <c r="A15" t="s">
        <v>11</v>
      </c>
      <c r="G15">
        <v>110.98549346867263</v>
      </c>
      <c r="H15">
        <v>-21.113210913617632</v>
      </c>
      <c r="I15">
        <v>0.55176233691088805</v>
      </c>
      <c r="J15">
        <v>113.90320589052098</v>
      </c>
      <c r="K15">
        <v>90</v>
      </c>
    </row>
    <row r="16" spans="1:11">
      <c r="A16" t="s">
        <v>0</v>
      </c>
    </row>
    <row r="17" spans="1:8">
      <c r="A17" t="s">
        <v>40</v>
      </c>
      <c r="B17" t="s">
        <v>33</v>
      </c>
      <c r="C17" t="s">
        <v>22</v>
      </c>
      <c r="D17" t="s">
        <v>39</v>
      </c>
      <c r="E17" t="s">
        <v>38</v>
      </c>
      <c r="F17" t="s">
        <v>77</v>
      </c>
      <c r="G17" t="s">
        <v>78</v>
      </c>
      <c r="H17" t="s">
        <v>79</v>
      </c>
    </row>
    <row r="18" spans="1:8">
      <c r="A18">
        <v>1</v>
      </c>
      <c r="B18">
        <v>-19.495000000000001</v>
      </c>
      <c r="C18">
        <v>31</v>
      </c>
      <c r="D18">
        <v>7000</v>
      </c>
      <c r="E18">
        <v>226</v>
      </c>
      <c r="F18">
        <f>[1]!wallScanTrans(B18,G15,H15,I15,K15)+J15</f>
        <v>224.88869935919359</v>
      </c>
      <c r="G18">
        <f>(F18-E18)^2/E18</f>
        <v>5.4645536029058707E-3</v>
      </c>
      <c r="H18">
        <f>SUM(G18:G69)/(COUNT(G18:G69)-4)</f>
        <v>1.0807965568256184</v>
      </c>
    </row>
    <row r="19" spans="1:8">
      <c r="A19">
        <v>2</v>
      </c>
      <c r="B19">
        <v>-19.574999999999999</v>
      </c>
      <c r="C19">
        <v>31</v>
      </c>
      <c r="D19">
        <v>7000</v>
      </c>
      <c r="E19">
        <v>220</v>
      </c>
      <c r="F19">
        <f>[1]!wallScanTrans(B19,G15,H15,I15,K15)+J15</f>
        <v>224.88869935919359</v>
      </c>
      <c r="G19">
        <f t="shared" ref="G19:G63" si="0">(F19-E19)^2/E19</f>
        <v>0.10863355192990848</v>
      </c>
    </row>
    <row r="20" spans="1:8">
      <c r="A20">
        <v>3</v>
      </c>
      <c r="B20">
        <v>-19.635000000000002</v>
      </c>
      <c r="C20">
        <v>32</v>
      </c>
      <c r="D20">
        <v>7000</v>
      </c>
      <c r="E20">
        <v>237</v>
      </c>
      <c r="F20">
        <f>[1]!wallScanTrans(B20,G15,H15,I15,K15)+J15</f>
        <v>224.88869935919359</v>
      </c>
      <c r="G20">
        <f t="shared" si="0"/>
        <v>0.6189181570126483</v>
      </c>
    </row>
    <row r="21" spans="1:8">
      <c r="A21">
        <v>4</v>
      </c>
      <c r="B21">
        <v>-19.7</v>
      </c>
      <c r="C21">
        <v>31</v>
      </c>
      <c r="D21">
        <v>7000</v>
      </c>
      <c r="E21">
        <v>215</v>
      </c>
      <c r="F21">
        <f>[1]!wallScanTrans(B21,G15,H15,I15,K15)+J15</f>
        <v>224.88869935919359</v>
      </c>
      <c r="G21">
        <f t="shared" si="0"/>
        <v>0.45482034891402701</v>
      </c>
    </row>
    <row r="22" spans="1:8">
      <c r="A22">
        <v>5</v>
      </c>
      <c r="B22">
        <v>-19.765000000000001</v>
      </c>
      <c r="C22">
        <v>31</v>
      </c>
      <c r="D22">
        <v>7000</v>
      </c>
      <c r="E22">
        <v>244</v>
      </c>
      <c r="F22">
        <f>[1]!wallScanTrans(B22,G15,H15,I15,K15)+J15</f>
        <v>224.88869935919359</v>
      </c>
      <c r="G22">
        <f t="shared" si="0"/>
        <v>1.4968926728823251</v>
      </c>
    </row>
    <row r="23" spans="1:8">
      <c r="A23">
        <v>6</v>
      </c>
      <c r="B23">
        <v>-19.835000000000001</v>
      </c>
      <c r="C23">
        <v>32</v>
      </c>
      <c r="D23">
        <v>7000</v>
      </c>
      <c r="E23">
        <v>202</v>
      </c>
      <c r="F23">
        <f>[1]!wallScanTrans(B23,G15,H15,I15,K15)+J15</f>
        <v>224.88869935919359</v>
      </c>
      <c r="G23">
        <f t="shared" si="0"/>
        <v>2.5935275166116298</v>
      </c>
    </row>
    <row r="24" spans="1:8">
      <c r="A24">
        <v>7</v>
      </c>
      <c r="B24">
        <v>-19.895</v>
      </c>
      <c r="C24">
        <v>31</v>
      </c>
      <c r="D24">
        <v>7000</v>
      </c>
      <c r="E24">
        <v>210</v>
      </c>
      <c r="F24">
        <f>[1]!wallScanTrans(B24,G15,H15,I15,K15)+J15</f>
        <v>224.88869935919359</v>
      </c>
      <c r="G24">
        <f t="shared" si="0"/>
        <v>1.0555874695640561</v>
      </c>
    </row>
    <row r="25" spans="1:8">
      <c r="A25">
        <v>8</v>
      </c>
      <c r="B25">
        <v>-19.965</v>
      </c>
      <c r="C25">
        <v>31</v>
      </c>
      <c r="D25">
        <v>7000</v>
      </c>
      <c r="E25">
        <v>216</v>
      </c>
      <c r="F25">
        <f>[1]!wallScanTrans(B25,G15,H15,I15,K15)+J15</f>
        <v>224.88869935919359</v>
      </c>
      <c r="G25">
        <f t="shared" si="0"/>
        <v>0.36578229767652137</v>
      </c>
    </row>
    <row r="26" spans="1:8">
      <c r="A26">
        <v>9</v>
      </c>
      <c r="B26">
        <v>-20.035</v>
      </c>
      <c r="C26">
        <v>32</v>
      </c>
      <c r="D26">
        <v>7000</v>
      </c>
      <c r="E26">
        <v>221</v>
      </c>
      <c r="F26">
        <f>[1]!wallScanTrans(B26,G15,H15,I15,K15)+J15</f>
        <v>224.88869935919359</v>
      </c>
      <c r="G26">
        <f t="shared" si="0"/>
        <v>6.842526111399401E-2</v>
      </c>
    </row>
    <row r="27" spans="1:8">
      <c r="A27">
        <v>10</v>
      </c>
      <c r="B27">
        <v>-20.094999999999999</v>
      </c>
      <c r="C27">
        <v>31</v>
      </c>
      <c r="D27">
        <v>7000</v>
      </c>
      <c r="E27">
        <v>220</v>
      </c>
      <c r="F27">
        <f>[1]!wallScanTrans(B27,G15,H15,I15,K15)+J15</f>
        <v>224.88869935919359</v>
      </c>
      <c r="G27">
        <f t="shared" si="0"/>
        <v>0.10863355192990848</v>
      </c>
    </row>
    <row r="28" spans="1:8">
      <c r="A28">
        <v>11</v>
      </c>
      <c r="B28">
        <v>-20.155000000000001</v>
      </c>
      <c r="C28">
        <v>32</v>
      </c>
      <c r="D28">
        <v>7000</v>
      </c>
      <c r="E28">
        <v>236</v>
      </c>
      <c r="F28">
        <f>[1]!wallScanTrans(B28,G15,H15,I15,K15)+J15</f>
        <v>224.88869935919359</v>
      </c>
      <c r="G28">
        <f t="shared" si="0"/>
        <v>0.52313983868807135</v>
      </c>
    </row>
    <row r="29" spans="1:8">
      <c r="A29">
        <v>12</v>
      </c>
      <c r="B29">
        <v>-20.225000000000001</v>
      </c>
      <c r="C29">
        <v>31</v>
      </c>
      <c r="D29">
        <v>7000</v>
      </c>
      <c r="E29">
        <v>217</v>
      </c>
      <c r="F29">
        <f>[1]!wallScanTrans(B29,G15,H15,I15,K15)+J15</f>
        <v>224.88869935919359</v>
      </c>
      <c r="G29">
        <f t="shared" si="0"/>
        <v>0.28678146350111261</v>
      </c>
    </row>
    <row r="30" spans="1:8">
      <c r="A30">
        <v>13</v>
      </c>
      <c r="B30">
        <v>-20.29</v>
      </c>
      <c r="C30">
        <v>31</v>
      </c>
      <c r="D30">
        <v>7000</v>
      </c>
      <c r="E30">
        <v>242</v>
      </c>
      <c r="F30">
        <f>[1]!wallScanTrans(B30,G15,H15,I15,K15)+J15</f>
        <v>224.88869935919359</v>
      </c>
      <c r="G30">
        <f t="shared" si="0"/>
        <v>1.2099033455374451</v>
      </c>
    </row>
    <row r="31" spans="1:8">
      <c r="A31">
        <v>14</v>
      </c>
      <c r="B31">
        <v>-20.355</v>
      </c>
      <c r="C31">
        <v>31</v>
      </c>
      <c r="D31">
        <v>7000</v>
      </c>
      <c r="E31">
        <v>210</v>
      </c>
      <c r="F31">
        <f>[1]!wallScanTrans(B31,G15,H15,I15,K15)+J15</f>
        <v>224.88869935919359</v>
      </c>
      <c r="G31">
        <f t="shared" si="0"/>
        <v>1.0555874695640561</v>
      </c>
    </row>
    <row r="32" spans="1:8">
      <c r="A32">
        <v>15</v>
      </c>
      <c r="B32">
        <v>-20.414999999999999</v>
      </c>
      <c r="C32">
        <v>31</v>
      </c>
      <c r="D32">
        <v>7000</v>
      </c>
      <c r="E32">
        <v>211</v>
      </c>
      <c r="F32">
        <f>[1]!wallScanTrans(B32,G15,H15,I15,K15)+J15</f>
        <v>224.88869935919359</v>
      </c>
      <c r="G32">
        <f t="shared" si="0"/>
        <v>0.91419890943158566</v>
      </c>
    </row>
    <row r="33" spans="1:7">
      <c r="A33">
        <v>16</v>
      </c>
      <c r="B33">
        <v>-20.49</v>
      </c>
      <c r="C33">
        <v>31</v>
      </c>
      <c r="D33">
        <v>7000</v>
      </c>
      <c r="E33">
        <v>231</v>
      </c>
      <c r="F33">
        <f>[1]!wallScanTrans(B33,G15,H15,I15,K15)+J15</f>
        <v>224.88869935919359</v>
      </c>
      <c r="G33">
        <f t="shared" si="0"/>
        <v>0.16167963429576096</v>
      </c>
    </row>
    <row r="34" spans="1:7">
      <c r="A34">
        <v>17</v>
      </c>
      <c r="B34">
        <v>-20.555</v>
      </c>
      <c r="C34">
        <v>31</v>
      </c>
      <c r="D34">
        <v>7000</v>
      </c>
      <c r="E34">
        <v>271</v>
      </c>
      <c r="F34">
        <f>[1]!wallScanTrans(B34,G15,H15,I15,K15)+J15</f>
        <v>224.88869935919359</v>
      </c>
      <c r="G34">
        <f t="shared" si="0"/>
        <v>7.8459485121285351</v>
      </c>
    </row>
    <row r="35" spans="1:7">
      <c r="A35">
        <v>18</v>
      </c>
      <c r="B35">
        <v>-20.614999999999998</v>
      </c>
      <c r="C35">
        <v>31</v>
      </c>
      <c r="D35">
        <v>7000</v>
      </c>
      <c r="E35">
        <v>217</v>
      </c>
      <c r="F35">
        <f>[1]!wallScanTrans(B35,G15,H15,I15,K15)+J15</f>
        <v>224.88869935919359</v>
      </c>
      <c r="G35">
        <f t="shared" si="0"/>
        <v>0.28678146350111261</v>
      </c>
    </row>
    <row r="36" spans="1:7">
      <c r="A36">
        <v>19</v>
      </c>
      <c r="B36">
        <v>-20.68</v>
      </c>
      <c r="C36">
        <v>31</v>
      </c>
      <c r="D36">
        <v>7000</v>
      </c>
      <c r="E36">
        <v>234</v>
      </c>
      <c r="F36">
        <f>[1]!wallScanTrans(B36,G15,H15,I15,K15)+J15</f>
        <v>224.88869935919359</v>
      </c>
      <c r="G36">
        <f t="shared" si="0"/>
        <v>0.35476837336392825</v>
      </c>
    </row>
    <row r="37" spans="1:7">
      <c r="A37">
        <v>20</v>
      </c>
      <c r="B37">
        <v>-20.75</v>
      </c>
      <c r="C37">
        <v>31</v>
      </c>
      <c r="D37">
        <v>7000</v>
      </c>
      <c r="E37">
        <v>239</v>
      </c>
      <c r="F37">
        <f>[1]!wallScanTrans(B37,G15,H15,I15,K15)+J15</f>
        <v>224.62404107455185</v>
      </c>
      <c r="G37">
        <f t="shared" si="0"/>
        <v>0.86472048128105516</v>
      </c>
    </row>
    <row r="38" spans="1:7">
      <c r="A38">
        <v>21</v>
      </c>
      <c r="B38">
        <v>-20.805</v>
      </c>
      <c r="C38">
        <v>31</v>
      </c>
      <c r="D38">
        <v>7000</v>
      </c>
      <c r="E38">
        <v>227</v>
      </c>
      <c r="F38">
        <f>[1]!wallScanTrans(B38,G15,H15,I15,K15)+J15</f>
        <v>222.44078521028848</v>
      </c>
      <c r="G38">
        <f t="shared" si="0"/>
        <v>9.1570218056053948E-2</v>
      </c>
    </row>
    <row r="39" spans="1:7">
      <c r="A39">
        <v>22</v>
      </c>
      <c r="B39">
        <v>-20.875</v>
      </c>
      <c r="C39">
        <v>30</v>
      </c>
      <c r="D39">
        <v>7000</v>
      </c>
      <c r="E39">
        <v>210</v>
      </c>
      <c r="F39">
        <f>[1]!wallScanTrans(B39,G15,H15,I15,K15)+J15</f>
        <v>216.47224662985113</v>
      </c>
      <c r="G39">
        <f t="shared" si="0"/>
        <v>0.19947607827437752</v>
      </c>
    </row>
    <row r="40" spans="1:7">
      <c r="A40">
        <v>23</v>
      </c>
      <c r="B40">
        <v>-20.94</v>
      </c>
      <c r="C40">
        <v>31</v>
      </c>
      <c r="D40">
        <v>7000</v>
      </c>
      <c r="E40">
        <v>218</v>
      </c>
      <c r="F40">
        <f>[1]!wallScanTrans(B40,G15,H15,I15,K15)+J15</f>
        <v>207.73106907994395</v>
      </c>
      <c r="G40">
        <f t="shared" si="0"/>
        <v>0.48371991853616142</v>
      </c>
    </row>
    <row r="41" spans="1:7">
      <c r="A41">
        <v>24</v>
      </c>
      <c r="B41">
        <v>-21.004999999999999</v>
      </c>
      <c r="C41">
        <v>31</v>
      </c>
      <c r="D41">
        <v>7000</v>
      </c>
      <c r="E41">
        <v>181</v>
      </c>
      <c r="F41">
        <f>[1]!wallScanTrans(B41,G15,H15,I15,K15)+J15</f>
        <v>195.9094084930577</v>
      </c>
      <c r="G41">
        <f t="shared" si="0"/>
        <v>1.2281240973086243</v>
      </c>
    </row>
    <row r="42" spans="1:7">
      <c r="A42">
        <v>25</v>
      </c>
      <c r="B42">
        <v>-21.07</v>
      </c>
      <c r="C42">
        <v>31</v>
      </c>
      <c r="D42">
        <v>7000</v>
      </c>
      <c r="E42">
        <v>188</v>
      </c>
      <c r="F42">
        <f>[1]!wallScanTrans(B42,G15,H15,I15,K15)+J15</f>
        <v>181.00726486919109</v>
      </c>
      <c r="G42">
        <f t="shared" si="0"/>
        <v>0.26009757771089953</v>
      </c>
    </row>
    <row r="43" spans="1:7">
      <c r="A43">
        <v>26</v>
      </c>
      <c r="B43">
        <v>-21.135000000000002</v>
      </c>
      <c r="C43">
        <v>31</v>
      </c>
      <c r="D43">
        <v>7000</v>
      </c>
      <c r="E43">
        <v>164</v>
      </c>
      <c r="F43">
        <f>[1]!wallScanTrans(B43,G15,H15,I15,K15)+J15</f>
        <v>163.37079288764016</v>
      </c>
      <c r="G43">
        <f t="shared" si="0"/>
        <v>2.4140340868548994E-3</v>
      </c>
    </row>
    <row r="44" spans="1:7">
      <c r="A44">
        <v>27</v>
      </c>
      <c r="B44">
        <v>-21.2</v>
      </c>
      <c r="C44">
        <v>31</v>
      </c>
      <c r="D44">
        <v>7000</v>
      </c>
      <c r="E44">
        <v>159</v>
      </c>
      <c r="F44">
        <f>[1]!wallScanTrans(B44,G15,H15,I15,K15)+J15</f>
        <v>147.45342502655382</v>
      </c>
      <c r="G44">
        <f t="shared" si="0"/>
        <v>0.83851190954348254</v>
      </c>
    </row>
    <row r="45" spans="1:7">
      <c r="A45">
        <v>28</v>
      </c>
      <c r="B45">
        <v>-21.265000000000001</v>
      </c>
      <c r="C45">
        <v>32</v>
      </c>
      <c r="D45">
        <v>7000</v>
      </c>
      <c r="E45">
        <v>118</v>
      </c>
      <c r="F45">
        <f>[1]!wallScanTrans(B45,G15,H15,I15,K15)+J15</f>
        <v>134.61654020244629</v>
      </c>
      <c r="G45">
        <f t="shared" si="0"/>
        <v>2.3399102398263878</v>
      </c>
    </row>
    <row r="46" spans="1:7">
      <c r="A46">
        <v>29</v>
      </c>
      <c r="B46">
        <v>-21.324999999999999</v>
      </c>
      <c r="C46">
        <v>31</v>
      </c>
      <c r="D46">
        <v>7000</v>
      </c>
      <c r="E46">
        <v>133</v>
      </c>
      <c r="F46">
        <f>[1]!wallScanTrans(B46,G15,H15,I15,K15)+J15</f>
        <v>125.50126459881466</v>
      </c>
      <c r="G46">
        <f t="shared" si="0"/>
        <v>0.42278971892473916</v>
      </c>
    </row>
    <row r="47" spans="1:7">
      <c r="A47">
        <v>30</v>
      </c>
      <c r="B47">
        <v>-21.39</v>
      </c>
      <c r="C47">
        <v>31</v>
      </c>
      <c r="D47">
        <v>7000</v>
      </c>
      <c r="E47">
        <v>115</v>
      </c>
      <c r="F47">
        <f>[1]!wallScanTrans(B47,G15,H15,I15,K15)+J15</f>
        <v>118.58838561505279</v>
      </c>
      <c r="G47">
        <f t="shared" si="0"/>
        <v>0.11196966367232837</v>
      </c>
    </row>
    <row r="48" spans="1:7">
      <c r="A48">
        <v>31</v>
      </c>
      <c r="B48">
        <v>-21.465</v>
      </c>
      <c r="C48">
        <v>32</v>
      </c>
      <c r="D48">
        <v>7000</v>
      </c>
      <c r="E48">
        <v>132</v>
      </c>
      <c r="F48">
        <f>[1]!wallScanTrans(B48,G15,H15,I15,K15)+J15</f>
        <v>114.4398059460126</v>
      </c>
      <c r="G48">
        <f t="shared" si="0"/>
        <v>2.336063751618898</v>
      </c>
    </row>
    <row r="49" spans="1:7">
      <c r="A49">
        <v>32</v>
      </c>
      <c r="B49">
        <v>-21.52</v>
      </c>
      <c r="C49">
        <v>32</v>
      </c>
      <c r="D49">
        <v>7000</v>
      </c>
      <c r="E49">
        <v>115</v>
      </c>
      <c r="F49">
        <f>[1]!wallScanTrans(B49,G15,H15,I15,K15)+J15</f>
        <v>113.90320589052098</v>
      </c>
      <c r="G49">
        <f t="shared" si="0"/>
        <v>1.0460498422503284E-2</v>
      </c>
    </row>
    <row r="50" spans="1:7">
      <c r="A50">
        <v>33</v>
      </c>
      <c r="B50">
        <v>-21.585000000000001</v>
      </c>
      <c r="C50">
        <v>31</v>
      </c>
      <c r="D50">
        <v>7000</v>
      </c>
      <c r="E50">
        <v>142</v>
      </c>
      <c r="F50">
        <f>[1]!wallScanTrans(B50,G15,H15,I15,K15)+J15</f>
        <v>113.90320589052098</v>
      </c>
      <c r="G50">
        <f t="shared" si="0"/>
        <v>5.5593650650032043</v>
      </c>
    </row>
    <row r="51" spans="1:7">
      <c r="A51">
        <v>34</v>
      </c>
      <c r="B51">
        <v>-21.655000000000001</v>
      </c>
      <c r="C51">
        <v>31</v>
      </c>
      <c r="D51">
        <v>7000</v>
      </c>
      <c r="E51">
        <v>114</v>
      </c>
      <c r="F51">
        <f>[1]!wallScanTrans(B51,G15,H15,I15,K15)+J15</f>
        <v>113.90320589052098</v>
      </c>
      <c r="G51">
        <f t="shared" si="0"/>
        <v>8.2185084472251039E-5</v>
      </c>
    </row>
    <row r="52" spans="1:7">
      <c r="A52">
        <v>35</v>
      </c>
      <c r="B52">
        <v>-21.72</v>
      </c>
      <c r="C52">
        <v>31</v>
      </c>
      <c r="D52">
        <v>7000</v>
      </c>
      <c r="E52">
        <v>109</v>
      </c>
      <c r="F52">
        <f>[1]!wallScanTrans(B52,G15,H15,I15,K15)+J15</f>
        <v>113.90320589052098</v>
      </c>
      <c r="G52">
        <f t="shared" si="0"/>
        <v>0.2205635596774278</v>
      </c>
    </row>
    <row r="53" spans="1:7">
      <c r="A53">
        <v>36</v>
      </c>
      <c r="B53">
        <v>-21.78</v>
      </c>
      <c r="C53">
        <v>31</v>
      </c>
      <c r="D53">
        <v>7000</v>
      </c>
      <c r="E53">
        <v>115</v>
      </c>
      <c r="F53">
        <f>[1]!wallScanTrans(B53,G15,H15,I15,K15)+J15</f>
        <v>113.90320589052098</v>
      </c>
      <c r="G53">
        <f t="shared" si="0"/>
        <v>1.0460498422503284E-2</v>
      </c>
    </row>
    <row r="54" spans="1:7">
      <c r="A54">
        <v>37</v>
      </c>
      <c r="B54">
        <v>-21.85</v>
      </c>
      <c r="C54">
        <v>31</v>
      </c>
      <c r="D54">
        <v>7000</v>
      </c>
      <c r="E54">
        <v>125</v>
      </c>
      <c r="F54">
        <f>[1]!wallScanTrans(B54,G15,H15,I15,K15)+J15</f>
        <v>113.90320589052098</v>
      </c>
      <c r="G54">
        <f t="shared" si="0"/>
        <v>0.98511071606534628</v>
      </c>
    </row>
    <row r="55" spans="1:7">
      <c r="A55">
        <v>38</v>
      </c>
      <c r="B55">
        <v>-21.914999999999999</v>
      </c>
      <c r="C55">
        <v>31</v>
      </c>
      <c r="D55">
        <v>7000</v>
      </c>
      <c r="E55">
        <v>114</v>
      </c>
      <c r="F55">
        <f>[1]!wallScanTrans(B55,G15,H15,I15,K15)+J15</f>
        <v>113.90320589052098</v>
      </c>
      <c r="G55">
        <f t="shared" si="0"/>
        <v>8.2185084472251039E-5</v>
      </c>
    </row>
    <row r="56" spans="1:7">
      <c r="A56">
        <v>39</v>
      </c>
      <c r="B56">
        <v>-21.975000000000001</v>
      </c>
      <c r="C56">
        <v>31</v>
      </c>
      <c r="D56">
        <v>7000</v>
      </c>
      <c r="E56">
        <v>108</v>
      </c>
      <c r="F56">
        <f>[1]!wallScanTrans(B56,G15,H15,I15,K15)+J15</f>
        <v>113.90320589052098</v>
      </c>
      <c r="G56">
        <f t="shared" si="0"/>
        <v>0.32266518320260729</v>
      </c>
    </row>
    <row r="57" spans="1:7">
      <c r="A57">
        <v>40</v>
      </c>
      <c r="B57">
        <v>-22.04</v>
      </c>
      <c r="C57">
        <v>31</v>
      </c>
      <c r="D57">
        <v>7000</v>
      </c>
      <c r="E57">
        <v>108</v>
      </c>
      <c r="F57">
        <f>[1]!wallScanTrans(B57,G15,H15,I15,K15)+J15</f>
        <v>113.90320589052098</v>
      </c>
      <c r="G57">
        <f t="shared" si="0"/>
        <v>0.32266518320260729</v>
      </c>
    </row>
    <row r="58" spans="1:7">
      <c r="A58">
        <v>41</v>
      </c>
      <c r="B58">
        <v>-22.114999999999998</v>
      </c>
      <c r="C58">
        <v>32</v>
      </c>
      <c r="D58">
        <v>7000</v>
      </c>
      <c r="E58">
        <v>127</v>
      </c>
      <c r="F58">
        <f>[1]!wallScanTrans(B58,G15,H15,I15,K15)+J15</f>
        <v>113.90320589052098</v>
      </c>
      <c r="G58">
        <f t="shared" si="0"/>
        <v>1.3505985507565699</v>
      </c>
    </row>
    <row r="59" spans="1:7">
      <c r="A59">
        <v>42</v>
      </c>
      <c r="B59">
        <v>-22.18</v>
      </c>
      <c r="C59">
        <v>31</v>
      </c>
      <c r="D59">
        <v>7000</v>
      </c>
      <c r="E59">
        <v>106</v>
      </c>
      <c r="F59">
        <f>[1]!wallScanTrans(B59,G15,H15,I15,K15)+J15</f>
        <v>113.90320589052098</v>
      </c>
      <c r="G59">
        <f t="shared" si="0"/>
        <v>0.58925154101854249</v>
      </c>
    </row>
    <row r="60" spans="1:7">
      <c r="A60">
        <v>43</v>
      </c>
      <c r="B60">
        <v>-22.24</v>
      </c>
      <c r="C60">
        <v>32</v>
      </c>
      <c r="D60">
        <v>7000</v>
      </c>
      <c r="E60">
        <v>125</v>
      </c>
      <c r="F60">
        <f>[1]!wallScanTrans(B60,G15,H15,I15,K15)+J15</f>
        <v>113.90320589052098</v>
      </c>
      <c r="G60">
        <f t="shared" si="0"/>
        <v>0.98511071606534628</v>
      </c>
    </row>
    <row r="61" spans="1:7">
      <c r="A61">
        <v>44</v>
      </c>
      <c r="B61">
        <v>-22.305</v>
      </c>
      <c r="C61">
        <v>32</v>
      </c>
      <c r="D61">
        <v>7000</v>
      </c>
      <c r="E61">
        <v>98</v>
      </c>
      <c r="F61">
        <f>[1]!wallScanTrans(B61,G15,H15,I15,K15)+J15</f>
        <v>113.90320589052098</v>
      </c>
      <c r="G61">
        <f t="shared" si="0"/>
        <v>2.580734261186747</v>
      </c>
    </row>
    <row r="62" spans="1:7">
      <c r="A62">
        <v>45</v>
      </c>
      <c r="B62">
        <v>-22.375</v>
      </c>
      <c r="C62">
        <v>31</v>
      </c>
      <c r="D62">
        <v>7000</v>
      </c>
      <c r="E62">
        <v>114</v>
      </c>
      <c r="F62">
        <f>[1]!wallScanTrans(B62,G15,H15,I15,K15)+J15</f>
        <v>113.90320589052098</v>
      </c>
      <c r="G62">
        <f t="shared" si="0"/>
        <v>8.2185084472251039E-5</v>
      </c>
    </row>
    <row r="63" spans="1:7">
      <c r="A63">
        <v>46</v>
      </c>
      <c r="B63">
        <v>-22.43</v>
      </c>
      <c r="C63">
        <v>31</v>
      </c>
      <c r="D63">
        <v>7000</v>
      </c>
      <c r="E63">
        <v>95</v>
      </c>
      <c r="F63">
        <f>[1]!wallScanTrans(B63,G15,H15,I15,K15)+J15</f>
        <v>113.90320589052098</v>
      </c>
      <c r="G63">
        <f t="shared" si="0"/>
        <v>3.7613809783097585</v>
      </c>
    </row>
    <row r="64" spans="1:7">
      <c r="A64" t="s">
        <v>0</v>
      </c>
    </row>
    <row r="65" spans="1:11">
      <c r="A65" t="s">
        <v>0</v>
      </c>
    </row>
    <row r="66" spans="1:11">
      <c r="A66" t="s">
        <v>0</v>
      </c>
    </row>
    <row r="67" spans="1:11">
      <c r="A67" t="s">
        <v>0</v>
      </c>
    </row>
    <row r="68" spans="1:11">
      <c r="A68" t="s">
        <v>12</v>
      </c>
    </row>
    <row r="69" spans="1:11">
      <c r="A69" t="s">
        <v>2</v>
      </c>
    </row>
    <row r="70" spans="1:11">
      <c r="A70" t="s">
        <v>3</v>
      </c>
    </row>
    <row r="71" spans="1:11">
      <c r="A71" t="s">
        <v>4</v>
      </c>
    </row>
    <row r="72" spans="1:11">
      <c r="A72" t="s">
        <v>5</v>
      </c>
    </row>
    <row r="73" spans="1:11">
      <c r="A73" t="s">
        <v>6</v>
      </c>
    </row>
    <row r="74" spans="1:11">
      <c r="A74" t="s">
        <v>7</v>
      </c>
    </row>
    <row r="75" spans="1:11">
      <c r="A75" t="s">
        <v>13</v>
      </c>
    </row>
    <row r="76" spans="1:11">
      <c r="A76" t="s">
        <v>9</v>
      </c>
    </row>
    <row r="77" spans="1:11">
      <c r="A77" t="s">
        <v>10</v>
      </c>
      <c r="G77" t="s">
        <v>73</v>
      </c>
      <c r="H77" t="s">
        <v>74</v>
      </c>
      <c r="I77" t="s">
        <v>75</v>
      </c>
      <c r="J77" t="s">
        <v>76</v>
      </c>
      <c r="K77" t="s">
        <v>19</v>
      </c>
    </row>
    <row r="78" spans="1:11">
      <c r="A78" t="s">
        <v>11</v>
      </c>
      <c r="G78">
        <v>106.62362525185212</v>
      </c>
      <c r="H78">
        <v>-21.023528100654485</v>
      </c>
      <c r="I78">
        <v>0.39795639667552474</v>
      </c>
      <c r="J78">
        <v>109.88411659317471</v>
      </c>
      <c r="K78">
        <v>90</v>
      </c>
    </row>
    <row r="79" spans="1:11">
      <c r="A79" t="s">
        <v>0</v>
      </c>
    </row>
    <row r="80" spans="1:11">
      <c r="A80" t="s">
        <v>40</v>
      </c>
      <c r="B80" t="s">
        <v>33</v>
      </c>
      <c r="C80" t="s">
        <v>22</v>
      </c>
      <c r="D80" t="s">
        <v>39</v>
      </c>
      <c r="E80" t="s">
        <v>38</v>
      </c>
      <c r="F80" t="s">
        <v>77</v>
      </c>
      <c r="G80" t="s">
        <v>78</v>
      </c>
      <c r="H80" t="s">
        <v>79</v>
      </c>
    </row>
    <row r="81" spans="1:8">
      <c r="A81">
        <v>1</v>
      </c>
      <c r="B81">
        <v>-19.5</v>
      </c>
      <c r="C81">
        <v>31</v>
      </c>
      <c r="D81">
        <v>7000</v>
      </c>
      <c r="E81">
        <v>242</v>
      </c>
      <c r="F81">
        <f>[1]!wallScanTrans(B81,G78,H78,I78,K78)+J78</f>
        <v>216.50774184502683</v>
      </c>
      <c r="G81">
        <f>(F81-E81)^2/E81</f>
        <v>2.6853521728917196</v>
      </c>
      <c r="H81">
        <f>SUM(G81:G132)/(COUNT(G81:G132)-4)</f>
        <v>1.313851865775207</v>
      </c>
    </row>
    <row r="82" spans="1:8">
      <c r="A82">
        <v>2</v>
      </c>
      <c r="B82">
        <v>-19.574999999999999</v>
      </c>
      <c r="C82">
        <v>32</v>
      </c>
      <c r="D82">
        <v>7000</v>
      </c>
      <c r="E82">
        <v>211</v>
      </c>
      <c r="F82">
        <f>[1]!wallScanTrans(B82,G78,H78,I78,K78)+J78</f>
        <v>216.50774184502683</v>
      </c>
      <c r="G82">
        <f t="shared" ref="G82:G126" si="1">(F82-E82)^2/E82</f>
        <v>0.14376881626284138</v>
      </c>
    </row>
    <row r="83" spans="1:8">
      <c r="A83">
        <v>3</v>
      </c>
      <c r="B83">
        <v>-19.635000000000002</v>
      </c>
      <c r="C83">
        <v>30</v>
      </c>
      <c r="D83">
        <v>7000</v>
      </c>
      <c r="E83">
        <v>213</v>
      </c>
      <c r="F83">
        <f>[1]!wallScanTrans(B83,G78,H78,I78,K78)+J78</f>
        <v>216.50774184502683</v>
      </c>
      <c r="G83">
        <f t="shared" si="1"/>
        <v>5.776644531151276E-2</v>
      </c>
    </row>
    <row r="84" spans="1:8">
      <c r="A84">
        <v>4</v>
      </c>
      <c r="B84">
        <v>-19.7</v>
      </c>
      <c r="C84">
        <v>31</v>
      </c>
      <c r="D84">
        <v>7000</v>
      </c>
      <c r="E84">
        <v>260</v>
      </c>
      <c r="F84">
        <f>[1]!wallScanTrans(B84,G78,H78,I78,K78)+J78</f>
        <v>216.50774184502683</v>
      </c>
      <c r="G84">
        <f t="shared" si="1"/>
        <v>7.2752943054570398</v>
      </c>
    </row>
    <row r="85" spans="1:8">
      <c r="A85">
        <v>5</v>
      </c>
      <c r="B85">
        <v>-19.765000000000001</v>
      </c>
      <c r="C85">
        <v>32</v>
      </c>
      <c r="D85">
        <v>7000</v>
      </c>
      <c r="E85">
        <v>232</v>
      </c>
      <c r="F85">
        <f>[1]!wallScanTrans(B85,G78,H78,I78,K78)+J78</f>
        <v>216.50774184502683</v>
      </c>
      <c r="G85">
        <f t="shared" si="1"/>
        <v>1.0345261325014343</v>
      </c>
    </row>
    <row r="86" spans="1:8">
      <c r="A86">
        <v>6</v>
      </c>
      <c r="B86">
        <v>-19.835000000000001</v>
      </c>
      <c r="C86">
        <v>31</v>
      </c>
      <c r="D86">
        <v>7000</v>
      </c>
      <c r="E86">
        <v>186</v>
      </c>
      <c r="F86">
        <f>[1]!wallScanTrans(B86,G78,H78,I78,K78)+J78</f>
        <v>216.50774184502683</v>
      </c>
      <c r="G86">
        <f t="shared" si="1"/>
        <v>5.003883400445166</v>
      </c>
    </row>
    <row r="87" spans="1:8">
      <c r="A87">
        <v>7</v>
      </c>
      <c r="B87">
        <v>-19.895</v>
      </c>
      <c r="C87">
        <v>31</v>
      </c>
      <c r="D87">
        <v>7000</v>
      </c>
      <c r="E87">
        <v>205</v>
      </c>
      <c r="F87">
        <f>[1]!wallScanTrans(B87,G78,H78,I78,K78)+J78</f>
        <v>216.50774184502683</v>
      </c>
      <c r="G87">
        <f t="shared" si="1"/>
        <v>0.64599084083795844</v>
      </c>
    </row>
    <row r="88" spans="1:8">
      <c r="A88">
        <v>8</v>
      </c>
      <c r="B88">
        <v>-19.96</v>
      </c>
      <c r="C88">
        <v>31</v>
      </c>
      <c r="D88">
        <v>7000</v>
      </c>
      <c r="E88">
        <v>200</v>
      </c>
      <c r="F88">
        <f>[1]!wallScanTrans(B88,G78,H78,I78,K78)+J78</f>
        <v>216.50774184502683</v>
      </c>
      <c r="G88">
        <f t="shared" si="1"/>
        <v>1.3625277041102486</v>
      </c>
    </row>
    <row r="89" spans="1:8">
      <c r="A89">
        <v>9</v>
      </c>
      <c r="B89">
        <v>-20.035</v>
      </c>
      <c r="C89">
        <v>31</v>
      </c>
      <c r="D89">
        <v>7000</v>
      </c>
      <c r="E89">
        <v>217</v>
      </c>
      <c r="F89">
        <f>[1]!wallScanTrans(B89,G78,H78,I78,K78)+J78</f>
        <v>216.50774184502683</v>
      </c>
      <c r="G89">
        <f t="shared" si="1"/>
        <v>1.1166732310488071E-3</v>
      </c>
    </row>
    <row r="90" spans="1:8">
      <c r="A90">
        <v>10</v>
      </c>
      <c r="B90">
        <v>-20.094999999999999</v>
      </c>
      <c r="C90">
        <v>32</v>
      </c>
      <c r="D90">
        <v>7000</v>
      </c>
      <c r="E90">
        <v>232</v>
      </c>
      <c r="F90">
        <f>[1]!wallScanTrans(B90,G78,H78,I78,K78)+J78</f>
        <v>216.50774184502683</v>
      </c>
      <c r="G90">
        <f t="shared" si="1"/>
        <v>1.0345261325014343</v>
      </c>
    </row>
    <row r="91" spans="1:8">
      <c r="A91">
        <v>11</v>
      </c>
      <c r="B91">
        <v>-20.155000000000001</v>
      </c>
      <c r="C91">
        <v>32</v>
      </c>
      <c r="D91">
        <v>7000</v>
      </c>
      <c r="E91">
        <v>230</v>
      </c>
      <c r="F91">
        <f>[1]!wallScanTrans(B91,G78,H78,I78,K78)+J78</f>
        <v>216.50774184502683</v>
      </c>
      <c r="G91">
        <f t="shared" si="1"/>
        <v>0.79148273965408722</v>
      </c>
    </row>
    <row r="92" spans="1:8">
      <c r="A92">
        <v>12</v>
      </c>
      <c r="B92">
        <v>-20.225000000000001</v>
      </c>
      <c r="C92">
        <v>31</v>
      </c>
      <c r="D92">
        <v>7000</v>
      </c>
      <c r="E92">
        <v>214</v>
      </c>
      <c r="F92">
        <f>[1]!wallScanTrans(B92,G78,H78,I78,K78)+J78</f>
        <v>216.50774184502683</v>
      </c>
      <c r="G92">
        <f t="shared" si="1"/>
        <v>2.9386771781768975E-2</v>
      </c>
    </row>
    <row r="93" spans="1:8">
      <c r="A93">
        <v>13</v>
      </c>
      <c r="B93">
        <v>-20.29</v>
      </c>
      <c r="C93">
        <v>32</v>
      </c>
      <c r="D93">
        <v>7000</v>
      </c>
      <c r="E93">
        <v>212</v>
      </c>
      <c r="F93">
        <f>[1]!wallScanTrans(B93,G78,H78,I78,K78)+J78</f>
        <v>216.50774184502683</v>
      </c>
      <c r="G93">
        <f t="shared" si="1"/>
        <v>9.5847813874556015E-2</v>
      </c>
    </row>
    <row r="94" spans="1:8">
      <c r="A94">
        <v>14</v>
      </c>
      <c r="B94">
        <v>-20.355</v>
      </c>
      <c r="C94">
        <v>32</v>
      </c>
      <c r="D94">
        <v>7000</v>
      </c>
      <c r="E94">
        <v>204</v>
      </c>
      <c r="F94">
        <f>[1]!wallScanTrans(B94,G78,H78,I78,K78)+J78</f>
        <v>216.50774184502683</v>
      </c>
      <c r="G94">
        <f t="shared" si="1"/>
        <v>0.76688042187174088</v>
      </c>
    </row>
    <row r="95" spans="1:8">
      <c r="A95">
        <v>15</v>
      </c>
      <c r="B95">
        <v>-20.414999999999999</v>
      </c>
      <c r="C95">
        <v>32</v>
      </c>
      <c r="D95">
        <v>7000</v>
      </c>
      <c r="E95">
        <v>224</v>
      </c>
      <c r="F95">
        <f>[1]!wallScanTrans(B95,G78,H78,I78,K78)+J78</f>
        <v>216.50774184502683</v>
      </c>
      <c r="G95">
        <f t="shared" si="1"/>
        <v>0.25059791187840175</v>
      </c>
    </row>
    <row r="96" spans="1:8">
      <c r="A96">
        <v>16</v>
      </c>
      <c r="B96">
        <v>-20.49</v>
      </c>
      <c r="C96">
        <v>32</v>
      </c>
      <c r="D96">
        <v>7000</v>
      </c>
      <c r="E96">
        <v>199</v>
      </c>
      <c r="F96">
        <f>[1]!wallScanTrans(B96,G78,H78,I78,K78)+J78</f>
        <v>216.50774184502683</v>
      </c>
      <c r="G96">
        <f t="shared" si="1"/>
        <v>1.5403066558397156</v>
      </c>
    </row>
    <row r="97" spans="1:7">
      <c r="A97">
        <v>17</v>
      </c>
      <c r="B97">
        <v>-20.555</v>
      </c>
      <c r="C97">
        <v>31</v>
      </c>
      <c r="D97">
        <v>7000</v>
      </c>
      <c r="E97">
        <v>245</v>
      </c>
      <c r="F97">
        <f>[1]!wallScanTrans(B97,G78,H78,I78,K78)+J78</f>
        <v>216.50774184502683</v>
      </c>
      <c r="G97">
        <f t="shared" si="1"/>
        <v>3.3135052031413683</v>
      </c>
    </row>
    <row r="98" spans="1:7">
      <c r="A98">
        <v>18</v>
      </c>
      <c r="B98">
        <v>-20.614999999999998</v>
      </c>
      <c r="C98">
        <v>31</v>
      </c>
      <c r="D98">
        <v>7000</v>
      </c>
      <c r="E98">
        <v>191</v>
      </c>
      <c r="F98">
        <f>[1]!wallScanTrans(B98,G78,H78,I78,K78)+J78</f>
        <v>216.50774184502683</v>
      </c>
      <c r="G98">
        <f t="shared" si="1"/>
        <v>3.4065177698038358</v>
      </c>
    </row>
    <row r="99" spans="1:7">
      <c r="A99">
        <v>19</v>
      </c>
      <c r="B99">
        <v>-20.68</v>
      </c>
      <c r="C99">
        <v>32</v>
      </c>
      <c r="D99">
        <v>7000</v>
      </c>
      <c r="E99">
        <v>231</v>
      </c>
      <c r="F99">
        <f>[1]!wallScanTrans(B99,G78,H78,I78,K78)+J78</f>
        <v>216.50774184502683</v>
      </c>
      <c r="G99">
        <f t="shared" si="1"/>
        <v>0.9092014996986425</v>
      </c>
    </row>
    <row r="100" spans="1:7">
      <c r="A100">
        <v>20</v>
      </c>
      <c r="B100">
        <v>-20.745000000000001</v>
      </c>
      <c r="C100">
        <v>31</v>
      </c>
      <c r="D100">
        <v>7000</v>
      </c>
      <c r="E100">
        <v>208</v>
      </c>
      <c r="F100">
        <f>[1]!wallScanTrans(B100,G78,H78,I78,K78)+J78</f>
        <v>216.50219795093344</v>
      </c>
      <c r="G100">
        <f t="shared" si="1"/>
        <v>0.34753543267719572</v>
      </c>
    </row>
    <row r="101" spans="1:7">
      <c r="A101">
        <v>21</v>
      </c>
      <c r="B101">
        <v>-20.805</v>
      </c>
      <c r="C101">
        <v>32</v>
      </c>
      <c r="D101">
        <v>7000</v>
      </c>
      <c r="E101">
        <v>205</v>
      </c>
      <c r="F101">
        <f>[1]!wallScanTrans(B101,G78,H78,I78,K78)+J78</f>
        <v>213.84662839012157</v>
      </c>
      <c r="G101">
        <f t="shared" si="1"/>
        <v>0.38176992133124338</v>
      </c>
    </row>
    <row r="102" spans="1:7">
      <c r="A102">
        <v>22</v>
      </c>
      <c r="B102">
        <v>-20.87</v>
      </c>
      <c r="C102">
        <v>32</v>
      </c>
      <c r="D102">
        <v>7000</v>
      </c>
      <c r="E102">
        <v>232</v>
      </c>
      <c r="F102">
        <f>[1]!wallScanTrans(B102,G78,H78,I78,K78)+J78</f>
        <v>205.499528245867</v>
      </c>
      <c r="G102">
        <f t="shared" si="1"/>
        <v>3.0270474275500048</v>
      </c>
    </row>
    <row r="103" spans="1:7">
      <c r="A103">
        <v>23</v>
      </c>
      <c r="B103">
        <v>-20.945</v>
      </c>
      <c r="C103">
        <v>32</v>
      </c>
      <c r="D103">
        <v>7000</v>
      </c>
      <c r="E103">
        <v>187</v>
      </c>
      <c r="F103">
        <f>[1]!wallScanTrans(B103,G78,H78,I78,K78)+J78</f>
        <v>188.79903450890453</v>
      </c>
      <c r="G103">
        <f t="shared" si="1"/>
        <v>1.7307621199087433E-2</v>
      </c>
    </row>
    <row r="104" spans="1:7">
      <c r="A104">
        <v>24</v>
      </c>
      <c r="B104">
        <v>-21.004999999999999</v>
      </c>
      <c r="C104">
        <v>32</v>
      </c>
      <c r="D104">
        <v>7000</v>
      </c>
      <c r="E104">
        <v>160</v>
      </c>
      <c r="F104">
        <f>[1]!wallScanTrans(B104,G78,H78,I78,K78)+J78</f>
        <v>169.98523788581659</v>
      </c>
      <c r="G104">
        <f t="shared" si="1"/>
        <v>0.62315609772716818</v>
      </c>
    </row>
    <row r="105" spans="1:7">
      <c r="A105">
        <v>25</v>
      </c>
      <c r="B105">
        <v>-21.07</v>
      </c>
      <c r="C105">
        <v>32</v>
      </c>
      <c r="D105">
        <v>7000</v>
      </c>
      <c r="E105">
        <v>147</v>
      </c>
      <c r="F105">
        <f>[1]!wallScanTrans(B105,G78,H78,I78,K78)+J78</f>
        <v>147.04138446336782</v>
      </c>
      <c r="G105">
        <f t="shared" si="1"/>
        <v>1.1650842232941477E-5</v>
      </c>
    </row>
    <row r="106" spans="1:7">
      <c r="A106">
        <v>26</v>
      </c>
      <c r="B106">
        <v>-21.135000000000002</v>
      </c>
      <c r="C106">
        <v>32</v>
      </c>
      <c r="D106">
        <v>7000</v>
      </c>
      <c r="E106">
        <v>128</v>
      </c>
      <c r="F106">
        <f>[1]!wallScanTrans(B106,G78,H78,I78,K78)+J78</f>
        <v>129.32432626941471</v>
      </c>
      <c r="G106">
        <f t="shared" si="1"/>
        <v>1.3701875530171003E-2</v>
      </c>
    </row>
    <row r="107" spans="1:7">
      <c r="A107">
        <v>27</v>
      </c>
      <c r="B107">
        <v>-21.2</v>
      </c>
      <c r="C107">
        <v>32</v>
      </c>
      <c r="D107">
        <v>7000</v>
      </c>
      <c r="E107">
        <v>130</v>
      </c>
      <c r="F107">
        <f>[1]!wallScanTrans(B107,G78,H78,I78,K78)+J78</f>
        <v>117.29631052030548</v>
      </c>
      <c r="G107">
        <f t="shared" si="1"/>
        <v>1.2414132799730859</v>
      </c>
    </row>
    <row r="108" spans="1:7">
      <c r="A108">
        <v>28</v>
      </c>
      <c r="B108">
        <v>-21.265000000000001</v>
      </c>
      <c r="C108">
        <v>32</v>
      </c>
      <c r="D108">
        <v>7000</v>
      </c>
      <c r="E108">
        <v>106</v>
      </c>
      <c r="F108">
        <f>[1]!wallScanTrans(B108,G78,H78,I78,K78)+J78</f>
        <v>110.95733721603884</v>
      </c>
      <c r="G108">
        <f t="shared" si="1"/>
        <v>0.23184143654267633</v>
      </c>
    </row>
    <row r="109" spans="1:7">
      <c r="A109">
        <v>29</v>
      </c>
      <c r="B109">
        <v>-21.324999999999999</v>
      </c>
      <c r="C109">
        <v>31</v>
      </c>
      <c r="D109">
        <v>7000</v>
      </c>
      <c r="E109">
        <v>115</v>
      </c>
      <c r="F109">
        <f>[1]!wallScanTrans(B109,G78,H78,I78,K78)+J78</f>
        <v>109.88411659317471</v>
      </c>
      <c r="G109">
        <f t="shared" si="1"/>
        <v>0.22758489593243772</v>
      </c>
    </row>
    <row r="110" spans="1:7">
      <c r="A110">
        <v>30</v>
      </c>
      <c r="B110">
        <v>-21.39</v>
      </c>
      <c r="C110">
        <v>32</v>
      </c>
      <c r="D110">
        <v>7000</v>
      </c>
      <c r="E110">
        <v>134</v>
      </c>
      <c r="F110">
        <f>[1]!wallScanTrans(B110,G78,H78,I78,K78)+J78</f>
        <v>109.88411659317471</v>
      </c>
      <c r="G110">
        <f t="shared" si="1"/>
        <v>4.3401181529223232</v>
      </c>
    </row>
    <row r="111" spans="1:7">
      <c r="A111">
        <v>31</v>
      </c>
      <c r="B111">
        <v>-21.465</v>
      </c>
      <c r="C111">
        <v>31</v>
      </c>
      <c r="D111">
        <v>7000</v>
      </c>
      <c r="E111">
        <v>119</v>
      </c>
      <c r="F111">
        <f>[1]!wallScanTrans(B111,G78,H78,I78,K78)+J78</f>
        <v>109.88411659317471</v>
      </c>
      <c r="G111">
        <f t="shared" si="1"/>
        <v>0.69831369988934999</v>
      </c>
    </row>
    <row r="112" spans="1:7">
      <c r="A112">
        <v>32</v>
      </c>
      <c r="B112">
        <v>-21.52</v>
      </c>
      <c r="C112">
        <v>31</v>
      </c>
      <c r="D112">
        <v>7000</v>
      </c>
      <c r="E112">
        <v>107</v>
      </c>
      <c r="F112">
        <f>[1]!wallScanTrans(B112,G78,H78,I78,K78)+J78</f>
        <v>109.88411659317471</v>
      </c>
      <c r="G112">
        <f t="shared" si="1"/>
        <v>7.7739518906782198E-2</v>
      </c>
    </row>
    <row r="113" spans="1:7">
      <c r="A113">
        <v>33</v>
      </c>
      <c r="B113">
        <v>-21.585000000000001</v>
      </c>
      <c r="C113">
        <v>32</v>
      </c>
      <c r="D113">
        <v>7000</v>
      </c>
      <c r="E113">
        <v>123</v>
      </c>
      <c r="F113">
        <f>[1]!wallScanTrans(B113,G78,H78,I78,K78)+J78</f>
        <v>109.88411659317471</v>
      </c>
      <c r="G113">
        <f t="shared" si="1"/>
        <v>1.3985885978978454</v>
      </c>
    </row>
    <row r="114" spans="1:7">
      <c r="A114">
        <v>34</v>
      </c>
      <c r="B114">
        <v>-21.664999999999999</v>
      </c>
      <c r="C114">
        <v>31</v>
      </c>
      <c r="D114">
        <v>7000</v>
      </c>
      <c r="E114">
        <v>98</v>
      </c>
      <c r="F114">
        <f>[1]!wallScanTrans(B114,G78,H78,I78,K78)+J78</f>
        <v>109.88411659317471</v>
      </c>
      <c r="G114">
        <f t="shared" si="1"/>
        <v>1.4411451755119438</v>
      </c>
    </row>
    <row r="115" spans="1:7">
      <c r="A115">
        <v>35</v>
      </c>
      <c r="B115">
        <v>-21.725000000000001</v>
      </c>
      <c r="C115">
        <v>31</v>
      </c>
      <c r="D115">
        <v>7000</v>
      </c>
      <c r="E115">
        <v>105</v>
      </c>
      <c r="F115">
        <f>[1]!wallScanTrans(B115,G78,H78,I78,K78)+J78</f>
        <v>109.88411659317471</v>
      </c>
      <c r="G115">
        <f t="shared" si="1"/>
        <v>0.22718661805451937</v>
      </c>
    </row>
    <row r="116" spans="1:7">
      <c r="A116">
        <v>36</v>
      </c>
      <c r="B116">
        <v>-21.78</v>
      </c>
      <c r="C116">
        <v>31</v>
      </c>
      <c r="D116">
        <v>7000</v>
      </c>
      <c r="E116">
        <v>124</v>
      </c>
      <c r="F116">
        <f>[1]!wallScanTrans(B116,G78,H78,I78,K78)+J78</f>
        <v>109.88411659317471</v>
      </c>
      <c r="G116">
        <f t="shared" si="1"/>
        <v>1.6069206802829481</v>
      </c>
    </row>
    <row r="117" spans="1:7">
      <c r="A117">
        <v>37</v>
      </c>
      <c r="B117">
        <v>-21.844999999999999</v>
      </c>
      <c r="C117">
        <v>32</v>
      </c>
      <c r="D117">
        <v>7000</v>
      </c>
      <c r="E117">
        <v>108</v>
      </c>
      <c r="F117">
        <f>[1]!wallScanTrans(B117,G78,H78,I78,K78)+J78</f>
        <v>109.88411659317471</v>
      </c>
      <c r="G117">
        <f t="shared" si="1"/>
        <v>3.286940126552107E-2</v>
      </c>
    </row>
    <row r="118" spans="1:7">
      <c r="A118">
        <v>38</v>
      </c>
      <c r="B118">
        <v>-21.914999999999999</v>
      </c>
      <c r="C118">
        <v>31</v>
      </c>
      <c r="D118">
        <v>7000</v>
      </c>
      <c r="E118">
        <v>99</v>
      </c>
      <c r="F118">
        <f>[1]!wallScanTrans(B118,G78,H78,I78,K78)+J78</f>
        <v>109.88411659317471</v>
      </c>
      <c r="G118">
        <f t="shared" si="1"/>
        <v>1.1966060001396066</v>
      </c>
    </row>
    <row r="119" spans="1:7">
      <c r="A119">
        <v>39</v>
      </c>
      <c r="B119">
        <v>-21.975000000000001</v>
      </c>
      <c r="C119">
        <v>31</v>
      </c>
      <c r="D119">
        <v>7000</v>
      </c>
      <c r="E119">
        <v>106</v>
      </c>
      <c r="F119">
        <f>[1]!wallScanTrans(B119,G78,H78,I78,K78)+J78</f>
        <v>109.88411659317471</v>
      </c>
      <c r="G119">
        <f t="shared" si="1"/>
        <v>0.14232416706957657</v>
      </c>
    </row>
    <row r="120" spans="1:7">
      <c r="A120">
        <v>40</v>
      </c>
      <c r="B120">
        <v>-22.04</v>
      </c>
      <c r="C120">
        <v>31</v>
      </c>
      <c r="D120">
        <v>7000</v>
      </c>
      <c r="E120">
        <v>110</v>
      </c>
      <c r="F120">
        <f>[1]!wallScanTrans(B120,G78,H78,I78,K78)+J78</f>
        <v>109.88411659317471</v>
      </c>
      <c r="G120">
        <f t="shared" si="1"/>
        <v>1.2208149070396079E-4</v>
      </c>
    </row>
    <row r="121" spans="1:7">
      <c r="A121">
        <v>41</v>
      </c>
      <c r="B121">
        <v>-22.114999999999998</v>
      </c>
      <c r="C121">
        <v>31</v>
      </c>
      <c r="D121">
        <v>7000</v>
      </c>
      <c r="E121">
        <v>123</v>
      </c>
      <c r="F121">
        <f>[1]!wallScanTrans(B121,G78,H78,I78,K78)+J78</f>
        <v>109.88411659317471</v>
      </c>
      <c r="G121">
        <f t="shared" si="1"/>
        <v>1.3985885978978454</v>
      </c>
    </row>
    <row r="122" spans="1:7">
      <c r="A122">
        <v>42</v>
      </c>
      <c r="B122">
        <v>-22.18</v>
      </c>
      <c r="C122">
        <v>32</v>
      </c>
      <c r="D122">
        <v>7000</v>
      </c>
      <c r="E122">
        <v>92</v>
      </c>
      <c r="F122">
        <f>[1]!wallScanTrans(B122,G78,H78,I78,K78)+J78</f>
        <v>109.88411659317471</v>
      </c>
      <c r="G122">
        <f t="shared" si="1"/>
        <v>3.4765394165029022</v>
      </c>
    </row>
    <row r="123" spans="1:7">
      <c r="A123">
        <v>43</v>
      </c>
      <c r="B123">
        <v>-22.24</v>
      </c>
      <c r="C123">
        <v>31</v>
      </c>
      <c r="D123">
        <v>7000</v>
      </c>
      <c r="E123">
        <v>118</v>
      </c>
      <c r="F123">
        <f>[1]!wallScanTrans(B123,G78,H78,I78,K78)+J78</f>
        <v>109.88411659317471</v>
      </c>
      <c r="G123">
        <f t="shared" si="1"/>
        <v>0.55819969045069551</v>
      </c>
    </row>
    <row r="124" spans="1:7">
      <c r="A124">
        <v>44</v>
      </c>
      <c r="B124">
        <v>-22.305</v>
      </c>
      <c r="C124">
        <v>31</v>
      </c>
      <c r="D124">
        <v>7000</v>
      </c>
      <c r="E124">
        <v>114</v>
      </c>
      <c r="F124">
        <f>[1]!wallScanTrans(B124,G78,H78,I78,K78)+J78</f>
        <v>109.88411659317471</v>
      </c>
      <c r="G124">
        <f t="shared" si="1"/>
        <v>0.14860084402262944</v>
      </c>
    </row>
    <row r="125" spans="1:7">
      <c r="A125">
        <v>45</v>
      </c>
      <c r="B125">
        <v>-22.375</v>
      </c>
      <c r="C125">
        <v>32</v>
      </c>
      <c r="D125">
        <v>7000</v>
      </c>
      <c r="E125">
        <v>101</v>
      </c>
      <c r="F125">
        <f>[1]!wallScanTrans(B125,G78,H78,I78,K78)+J78</f>
        <v>109.88411659317471</v>
      </c>
      <c r="G125">
        <f t="shared" si="1"/>
        <v>0.78146066971408135</v>
      </c>
    </row>
    <row r="126" spans="1:7">
      <c r="A126">
        <v>46</v>
      </c>
      <c r="B126">
        <v>-22.43</v>
      </c>
      <c r="C126">
        <v>31</v>
      </c>
      <c r="D126">
        <v>7000</v>
      </c>
      <c r="E126">
        <v>99</v>
      </c>
      <c r="F126">
        <f>[1]!wallScanTrans(B126,G78,H78,I78,K78)+J78</f>
        <v>109.88411659317471</v>
      </c>
      <c r="G126">
        <f t="shared" si="1"/>
        <v>1.1966060001396066</v>
      </c>
    </row>
    <row r="127" spans="1:7">
      <c r="A127" t="s">
        <v>0</v>
      </c>
    </row>
    <row r="128" spans="1:7">
      <c r="A128" t="s">
        <v>0</v>
      </c>
    </row>
    <row r="129" spans="1:11">
      <c r="A129" t="s">
        <v>0</v>
      </c>
    </row>
    <row r="130" spans="1:11">
      <c r="A130" t="s">
        <v>0</v>
      </c>
    </row>
    <row r="131" spans="1:11">
      <c r="A131" t="s">
        <v>80</v>
      </c>
    </row>
    <row r="132" spans="1:11">
      <c r="A132" t="s">
        <v>2</v>
      </c>
    </row>
    <row r="133" spans="1:11">
      <c r="A133" t="s">
        <v>3</v>
      </c>
    </row>
    <row r="134" spans="1:11">
      <c r="A134" t="s">
        <v>4</v>
      </c>
    </row>
    <row r="135" spans="1:11">
      <c r="A135" t="s">
        <v>5</v>
      </c>
    </row>
    <row r="136" spans="1:11">
      <c r="A136" t="s">
        <v>6</v>
      </c>
    </row>
    <row r="137" spans="1:11">
      <c r="A137" t="s">
        <v>7</v>
      </c>
    </row>
    <row r="138" spans="1:11">
      <c r="A138" t="s">
        <v>81</v>
      </c>
    </row>
    <row r="139" spans="1:11">
      <c r="A139" t="s">
        <v>9</v>
      </c>
    </row>
    <row r="140" spans="1:11">
      <c r="A140" t="s">
        <v>10</v>
      </c>
      <c r="G140" t="s">
        <v>73</v>
      </c>
      <c r="H140" t="s">
        <v>74</v>
      </c>
      <c r="I140" t="s">
        <v>75</v>
      </c>
      <c r="J140" t="s">
        <v>76</v>
      </c>
      <c r="K140" t="s">
        <v>19</v>
      </c>
    </row>
    <row r="141" spans="1:11">
      <c r="A141" t="s">
        <v>11</v>
      </c>
      <c r="G141">
        <v>117.6689956683599</v>
      </c>
      <c r="H141">
        <v>-20.979187793943563</v>
      </c>
      <c r="I141">
        <v>0.65804195207730332</v>
      </c>
      <c r="J141">
        <v>110.51947001414342</v>
      </c>
      <c r="K141">
        <v>90</v>
      </c>
    </row>
    <row r="142" spans="1:11">
      <c r="A142" t="s">
        <v>0</v>
      </c>
    </row>
    <row r="143" spans="1:11">
      <c r="A143" t="s">
        <v>40</v>
      </c>
      <c r="B143" t="s">
        <v>33</v>
      </c>
      <c r="C143" t="s">
        <v>22</v>
      </c>
      <c r="D143" t="s">
        <v>39</v>
      </c>
      <c r="E143" t="s">
        <v>38</v>
      </c>
      <c r="F143" t="s">
        <v>77</v>
      </c>
      <c r="G143" t="s">
        <v>78</v>
      </c>
      <c r="H143" t="s">
        <v>79</v>
      </c>
    </row>
    <row r="144" spans="1:11">
      <c r="A144">
        <v>1</v>
      </c>
      <c r="B144">
        <v>-19.5</v>
      </c>
      <c r="C144">
        <v>31</v>
      </c>
      <c r="D144">
        <v>7000</v>
      </c>
      <c r="E144">
        <v>237</v>
      </c>
      <c r="F144">
        <f>[1]!wallScanTrans(B144,G141,H141,I141,K141)+J141</f>
        <v>228.18846568250331</v>
      </c>
      <c r="G144">
        <f>(F144-E144)^2/E144</f>
        <v>0.32760817311570428</v>
      </c>
      <c r="H144">
        <f>SUM(G144:G195)/(COUNT(G144:G195)-4)</f>
        <v>0.86429455945839762</v>
      </c>
    </row>
    <row r="145" spans="1:7">
      <c r="A145">
        <v>2</v>
      </c>
      <c r="B145">
        <v>-19.574999999999999</v>
      </c>
      <c r="C145">
        <v>32</v>
      </c>
      <c r="D145">
        <v>7000</v>
      </c>
      <c r="E145">
        <v>239</v>
      </c>
      <c r="F145">
        <f>[1]!wallScanTrans(B145,G141,H141,I141,K141)+J141</f>
        <v>228.18846568250331</v>
      </c>
      <c r="G145">
        <f t="shared" ref="G145:G189" si="2">(F145-E145)^2/E145</f>
        <v>0.48907646149961798</v>
      </c>
    </row>
    <row r="146" spans="1:7">
      <c r="A146">
        <v>3</v>
      </c>
      <c r="B146">
        <v>-19.635000000000002</v>
      </c>
      <c r="C146">
        <v>31</v>
      </c>
      <c r="D146">
        <v>7000</v>
      </c>
      <c r="E146">
        <v>196</v>
      </c>
      <c r="F146">
        <f>[1]!wallScanTrans(B146,G141,H141,I141,K141)+J141</f>
        <v>228.18846568250331</v>
      </c>
      <c r="G146">
        <f t="shared" si="2"/>
        <v>5.2862108316004752</v>
      </c>
    </row>
    <row r="147" spans="1:7">
      <c r="A147">
        <v>4</v>
      </c>
      <c r="B147">
        <v>-19.7</v>
      </c>
      <c r="C147">
        <v>31</v>
      </c>
      <c r="D147">
        <v>7000</v>
      </c>
      <c r="E147">
        <v>236</v>
      </c>
      <c r="F147">
        <f>[1]!wallScanTrans(B147,G141,H141,I141,K141)+J141</f>
        <v>228.18846568250331</v>
      </c>
      <c r="G147">
        <f t="shared" si="2"/>
        <v>0.25855961183656162</v>
      </c>
    </row>
    <row r="148" spans="1:7">
      <c r="A148">
        <v>5</v>
      </c>
      <c r="B148">
        <v>-19.765000000000001</v>
      </c>
      <c r="C148">
        <v>32</v>
      </c>
      <c r="D148">
        <v>7000</v>
      </c>
      <c r="E148">
        <v>247</v>
      </c>
      <c r="F148">
        <f>[1]!wallScanTrans(B148,G141,H141,I141,K141)+J141</f>
        <v>228.18846568250331</v>
      </c>
      <c r="G148">
        <f t="shared" si="2"/>
        <v>1.4326875440419262</v>
      </c>
    </row>
    <row r="149" spans="1:7">
      <c r="A149">
        <v>6</v>
      </c>
      <c r="B149">
        <v>-19.835000000000001</v>
      </c>
      <c r="C149">
        <v>31</v>
      </c>
      <c r="D149">
        <v>7000</v>
      </c>
      <c r="E149">
        <v>231</v>
      </c>
      <c r="F149">
        <f>[1]!wallScanTrans(B149,G141,H141,I141,K141)+J141</f>
        <v>228.18846568250331</v>
      </c>
      <c r="G149">
        <f t="shared" si="2"/>
        <v>3.4219589690309957E-2</v>
      </c>
    </row>
    <row r="150" spans="1:7">
      <c r="A150">
        <v>7</v>
      </c>
      <c r="B150">
        <v>-19.895</v>
      </c>
      <c r="C150">
        <v>31</v>
      </c>
      <c r="D150">
        <v>7000</v>
      </c>
      <c r="E150">
        <v>219</v>
      </c>
      <c r="F150">
        <f>[1]!wallScanTrans(B150,G141,H141,I141,K141)+J141</f>
        <v>228.18846568250331</v>
      </c>
      <c r="G150">
        <f t="shared" si="2"/>
        <v>0.38551553241342895</v>
      </c>
    </row>
    <row r="151" spans="1:7">
      <c r="A151">
        <v>8</v>
      </c>
      <c r="B151">
        <v>-19.965</v>
      </c>
      <c r="C151">
        <v>32</v>
      </c>
      <c r="D151">
        <v>7000</v>
      </c>
      <c r="E151">
        <v>213</v>
      </c>
      <c r="F151">
        <f>[1]!wallScanTrans(B151,G141,H141,I141,K141)+J141</f>
        <v>228.18846568250331</v>
      </c>
      <c r="G151">
        <f t="shared" si="2"/>
        <v>1.0830492478337119</v>
      </c>
    </row>
    <row r="152" spans="1:7">
      <c r="A152">
        <v>9</v>
      </c>
      <c r="B152">
        <v>-20.035</v>
      </c>
      <c r="C152">
        <v>32</v>
      </c>
      <c r="D152">
        <v>7000</v>
      </c>
      <c r="E152">
        <v>231</v>
      </c>
      <c r="F152">
        <f>[1]!wallScanTrans(B152,G141,H141,I141,K141)+J141</f>
        <v>228.18846568250331</v>
      </c>
      <c r="G152">
        <f t="shared" si="2"/>
        <v>3.4219589690309957E-2</v>
      </c>
    </row>
    <row r="153" spans="1:7">
      <c r="A153">
        <v>10</v>
      </c>
      <c r="B153">
        <v>-20.094999999999999</v>
      </c>
      <c r="C153">
        <v>31</v>
      </c>
      <c r="D153">
        <v>7000</v>
      </c>
      <c r="E153">
        <v>215</v>
      </c>
      <c r="F153">
        <f>[1]!wallScanTrans(B153,G141,H141,I141,K141)+J141</f>
        <v>228.18846568250331</v>
      </c>
      <c r="G153">
        <f t="shared" si="2"/>
        <v>0.80900291655147627</v>
      </c>
    </row>
    <row r="154" spans="1:7">
      <c r="A154">
        <v>11</v>
      </c>
      <c r="B154">
        <v>-20.155000000000001</v>
      </c>
      <c r="C154">
        <v>32</v>
      </c>
      <c r="D154">
        <v>7000</v>
      </c>
      <c r="E154">
        <v>246</v>
      </c>
      <c r="F154">
        <f>[1]!wallScanTrans(B154,G141,H141,I141,K141)+J141</f>
        <v>228.18846568250331</v>
      </c>
      <c r="G154">
        <f t="shared" si="2"/>
        <v>1.2896372144039121</v>
      </c>
    </row>
    <row r="155" spans="1:7">
      <c r="A155">
        <v>12</v>
      </c>
      <c r="B155">
        <v>-20.22</v>
      </c>
      <c r="C155">
        <v>32</v>
      </c>
      <c r="D155">
        <v>7000</v>
      </c>
      <c r="E155">
        <v>225</v>
      </c>
      <c r="F155">
        <f>[1]!wallScanTrans(B155,G141,H141,I141,K141)+J141</f>
        <v>228.18846568250331</v>
      </c>
      <c r="G155">
        <f t="shared" si="2"/>
        <v>4.5183615148894553E-2</v>
      </c>
    </row>
    <row r="156" spans="1:7">
      <c r="A156">
        <v>13</v>
      </c>
      <c r="B156">
        <v>-20.29</v>
      </c>
      <c r="C156">
        <v>31</v>
      </c>
      <c r="D156">
        <v>7000</v>
      </c>
      <c r="E156">
        <v>234</v>
      </c>
      <c r="F156">
        <f>[1]!wallScanTrans(B156,G141,H141,I141,K141)+J141</f>
        <v>228.18846568250331</v>
      </c>
      <c r="G156">
        <f t="shared" si="2"/>
        <v>0.14433303898906735</v>
      </c>
    </row>
    <row r="157" spans="1:7">
      <c r="A157">
        <v>14</v>
      </c>
      <c r="B157">
        <v>-20.355</v>
      </c>
      <c r="C157">
        <v>32</v>
      </c>
      <c r="D157">
        <v>7000</v>
      </c>
      <c r="E157">
        <v>242</v>
      </c>
      <c r="F157">
        <f>[1]!wallScanTrans(B157,G141,H141,I141,K141)+J141</f>
        <v>228.18846568250331</v>
      </c>
      <c r="G157">
        <f t="shared" si="2"/>
        <v>0.78825818265863168</v>
      </c>
    </row>
    <row r="158" spans="1:7">
      <c r="A158">
        <v>15</v>
      </c>
      <c r="B158">
        <v>-20.414999999999999</v>
      </c>
      <c r="C158">
        <v>31</v>
      </c>
      <c r="D158">
        <v>7000</v>
      </c>
      <c r="E158">
        <v>239</v>
      </c>
      <c r="F158">
        <f>[1]!wallScanTrans(B158,G141,H141,I141,K141)+J141</f>
        <v>228.18846568250331</v>
      </c>
      <c r="G158">
        <f t="shared" si="2"/>
        <v>0.48907646149961798</v>
      </c>
    </row>
    <row r="159" spans="1:7">
      <c r="A159">
        <v>16</v>
      </c>
      <c r="B159">
        <v>-20.49</v>
      </c>
      <c r="C159">
        <v>32</v>
      </c>
      <c r="D159">
        <v>7000</v>
      </c>
      <c r="E159">
        <v>215</v>
      </c>
      <c r="F159">
        <f>[1]!wallScanTrans(B159,G141,H141,I141,K141)+J141</f>
        <v>228.18846568250331</v>
      </c>
      <c r="G159">
        <f t="shared" si="2"/>
        <v>0.80900291655147627</v>
      </c>
    </row>
    <row r="160" spans="1:7">
      <c r="A160">
        <v>17</v>
      </c>
      <c r="B160">
        <v>-20.555</v>
      </c>
      <c r="C160">
        <v>31</v>
      </c>
      <c r="D160">
        <v>7000</v>
      </c>
      <c r="E160">
        <v>221</v>
      </c>
      <c r="F160">
        <f>[1]!wallScanTrans(B160,G141,H141,I141,K141)+J141</f>
        <v>227.72903324905238</v>
      </c>
      <c r="G160">
        <f t="shared" si="2"/>
        <v>0.20488637315317831</v>
      </c>
    </row>
    <row r="161" spans="1:7">
      <c r="A161">
        <v>18</v>
      </c>
      <c r="B161">
        <v>-20.614999999999998</v>
      </c>
      <c r="C161">
        <v>31</v>
      </c>
      <c r="D161">
        <v>7000</v>
      </c>
      <c r="E161">
        <v>226</v>
      </c>
      <c r="F161">
        <f>[1]!wallScanTrans(B161,G141,H141,I141,K141)+J141</f>
        <v>225.4099492787139</v>
      </c>
      <c r="G161">
        <f t="shared" si="2"/>
        <v>1.540530326063062E-3</v>
      </c>
    </row>
    <row r="162" spans="1:7">
      <c r="A162">
        <v>19</v>
      </c>
      <c r="B162">
        <v>-20.68</v>
      </c>
      <c r="C162">
        <v>31</v>
      </c>
      <c r="D162">
        <v>7000</v>
      </c>
      <c r="E162">
        <v>211</v>
      </c>
      <c r="F162">
        <f>[1]!wallScanTrans(B162,G141,H141,I141,K141)+J141</f>
        <v>220.68971414266485</v>
      </c>
      <c r="G162">
        <f t="shared" si="2"/>
        <v>0.4449789581353521</v>
      </c>
    </row>
    <row r="163" spans="1:7">
      <c r="A163">
        <v>20</v>
      </c>
      <c r="B163">
        <v>-20.75</v>
      </c>
      <c r="C163">
        <v>32</v>
      </c>
      <c r="D163">
        <v>7000</v>
      </c>
      <c r="E163">
        <v>234</v>
      </c>
      <c r="F163">
        <f>[1]!wallScanTrans(B163,G141,H141,I141,K141)+J141</f>
        <v>213.03843324054162</v>
      </c>
      <c r="G163">
        <f t="shared" si="2"/>
        <v>1.8777234231249162</v>
      </c>
    </row>
    <row r="164" spans="1:7">
      <c r="A164">
        <v>21</v>
      </c>
      <c r="B164">
        <v>-20.805</v>
      </c>
      <c r="C164">
        <v>31</v>
      </c>
      <c r="D164">
        <v>7000</v>
      </c>
      <c r="E164">
        <v>216</v>
      </c>
      <c r="F164">
        <f>[1]!wallScanTrans(B164,G141,H141,I141,K141)+J141</f>
        <v>205.15849438942251</v>
      </c>
      <c r="G164">
        <f t="shared" si="2"/>
        <v>0.54415853659344027</v>
      </c>
    </row>
    <row r="165" spans="1:7">
      <c r="A165">
        <v>22</v>
      </c>
      <c r="B165">
        <v>-20.87</v>
      </c>
      <c r="C165">
        <v>32</v>
      </c>
      <c r="D165">
        <v>7000</v>
      </c>
      <c r="E165">
        <v>185</v>
      </c>
      <c r="F165">
        <f>[1]!wallScanTrans(B165,G141,H141,I141,K141)+J141</f>
        <v>193.72626098209923</v>
      </c>
      <c r="G165">
        <f t="shared" si="2"/>
        <v>0.41160881474436478</v>
      </c>
    </row>
    <row r="166" spans="1:7">
      <c r="A166">
        <v>23</v>
      </c>
      <c r="B166">
        <v>-20.945</v>
      </c>
      <c r="C166">
        <v>31</v>
      </c>
      <c r="D166">
        <v>7000</v>
      </c>
      <c r="E166">
        <v>183</v>
      </c>
      <c r="F166">
        <f>[1]!wallScanTrans(B166,G141,H141,I141,K141)+J141</f>
        <v>177.68194381784497</v>
      </c>
      <c r="G166">
        <f t="shared" si="2"/>
        <v>0.1545449265385648</v>
      </c>
    </row>
    <row r="167" spans="1:7">
      <c r="A167">
        <v>24</v>
      </c>
      <c r="B167">
        <v>-21.004999999999999</v>
      </c>
      <c r="C167">
        <v>31</v>
      </c>
      <c r="D167">
        <v>7000</v>
      </c>
      <c r="E167">
        <v>159</v>
      </c>
      <c r="F167">
        <f>[1]!wallScanTrans(B167,G141,H141,I141,K141)+J141</f>
        <v>163.00749499020594</v>
      </c>
      <c r="G167">
        <f t="shared" si="2"/>
        <v>0.10100639054418691</v>
      </c>
    </row>
    <row r="168" spans="1:7">
      <c r="A168">
        <v>25</v>
      </c>
      <c r="B168">
        <v>-21.07</v>
      </c>
      <c r="C168">
        <v>31</v>
      </c>
      <c r="D168">
        <v>7000</v>
      </c>
      <c r="E168">
        <v>132</v>
      </c>
      <c r="F168">
        <f>[1]!wallScanTrans(B168,G141,H141,I141,K141)+J141</f>
        <v>148.6299099946466</v>
      </c>
      <c r="G168">
        <f t="shared" si="2"/>
        <v>2.0951053517427787</v>
      </c>
    </row>
    <row r="169" spans="1:7">
      <c r="A169">
        <v>26</v>
      </c>
      <c r="B169">
        <v>-21.135000000000002</v>
      </c>
      <c r="C169">
        <v>32</v>
      </c>
      <c r="D169">
        <v>7000</v>
      </c>
      <c r="E169">
        <v>140</v>
      </c>
      <c r="F169">
        <f>[1]!wallScanTrans(B169,G141,H141,I141,K141)+J141</f>
        <v>136.5485349339969</v>
      </c>
      <c r="G169">
        <f t="shared" si="2"/>
        <v>8.509007929885537E-2</v>
      </c>
    </row>
    <row r="170" spans="1:7">
      <c r="A170">
        <v>27</v>
      </c>
      <c r="B170">
        <v>-21.2</v>
      </c>
      <c r="C170">
        <v>32</v>
      </c>
      <c r="D170">
        <v>7000</v>
      </c>
      <c r="E170">
        <v>138</v>
      </c>
      <c r="F170">
        <f>[1]!wallScanTrans(B170,G141,H141,I141,K141)+J141</f>
        <v>126.76336980825727</v>
      </c>
      <c r="G170">
        <f t="shared" si="2"/>
        <v>0.91494100047814741</v>
      </c>
    </row>
    <row r="171" spans="1:7">
      <c r="A171">
        <v>28</v>
      </c>
      <c r="B171">
        <v>-21.265000000000001</v>
      </c>
      <c r="C171">
        <v>32</v>
      </c>
      <c r="D171">
        <v>7000</v>
      </c>
      <c r="E171">
        <v>124</v>
      </c>
      <c r="F171">
        <f>[1]!wallScanTrans(B171,G141,H141,I141,K141)+J141</f>
        <v>119.27441461742667</v>
      </c>
      <c r="G171">
        <f t="shared" si="2"/>
        <v>0.18008997748379604</v>
      </c>
    </row>
    <row r="172" spans="1:7">
      <c r="A172">
        <v>29</v>
      </c>
      <c r="B172">
        <v>-21.324999999999999</v>
      </c>
      <c r="C172">
        <v>31</v>
      </c>
      <c r="D172">
        <v>7000</v>
      </c>
      <c r="E172">
        <v>116</v>
      </c>
      <c r="F172">
        <f>[1]!wallScanTrans(B172,G141,H141,I141,K141)+J141</f>
        <v>114.39958905805921</v>
      </c>
      <c r="G172">
        <f t="shared" si="2"/>
        <v>2.2080303302446716E-2</v>
      </c>
    </row>
    <row r="173" spans="1:7">
      <c r="A173">
        <v>30</v>
      </c>
      <c r="B173">
        <v>-21.39</v>
      </c>
      <c r="C173">
        <v>31</v>
      </c>
      <c r="D173">
        <v>7000</v>
      </c>
      <c r="E173">
        <v>110</v>
      </c>
      <c r="F173">
        <f>[1]!wallScanTrans(B173,G141,H141,I141,K141)+J141</f>
        <v>111.32642220359317</v>
      </c>
      <c r="G173">
        <f t="shared" si="2"/>
        <v>1.5994507838045055E-2</v>
      </c>
    </row>
    <row r="174" spans="1:7">
      <c r="A174">
        <v>31</v>
      </c>
      <c r="B174">
        <v>-21.465</v>
      </c>
      <c r="C174">
        <v>32</v>
      </c>
      <c r="D174">
        <v>7000</v>
      </c>
      <c r="E174">
        <v>112</v>
      </c>
      <c r="F174">
        <f>[1]!wallScanTrans(B174,G141,H141,I141,K141)+J141</f>
        <v>110.51947001414342</v>
      </c>
      <c r="G174">
        <f t="shared" si="2"/>
        <v>1.9571152134111404E-2</v>
      </c>
    </row>
    <row r="175" spans="1:7">
      <c r="A175">
        <v>32</v>
      </c>
      <c r="B175">
        <v>-21.52</v>
      </c>
      <c r="C175">
        <v>31</v>
      </c>
      <c r="D175">
        <v>7000</v>
      </c>
      <c r="E175">
        <v>110</v>
      </c>
      <c r="F175">
        <f>[1]!wallScanTrans(B175,G141,H141,I141,K141)+J141</f>
        <v>110.51947001414342</v>
      </c>
      <c r="G175">
        <f t="shared" si="2"/>
        <v>2.4531735963106145E-3</v>
      </c>
    </row>
    <row r="176" spans="1:7">
      <c r="A176">
        <v>33</v>
      </c>
      <c r="B176">
        <v>-21.585000000000001</v>
      </c>
      <c r="C176">
        <v>32</v>
      </c>
      <c r="D176">
        <v>7000</v>
      </c>
      <c r="E176">
        <v>125</v>
      </c>
      <c r="F176">
        <f>[1]!wallScanTrans(B176,G141,H141,I141,K141)+J141</f>
        <v>110.51947001414342</v>
      </c>
      <c r="G176">
        <f t="shared" si="2"/>
        <v>1.677485989370332</v>
      </c>
    </row>
    <row r="177" spans="1:7">
      <c r="A177">
        <v>34</v>
      </c>
      <c r="B177">
        <v>-21.655000000000001</v>
      </c>
      <c r="C177">
        <v>31</v>
      </c>
      <c r="D177">
        <v>7000</v>
      </c>
      <c r="E177">
        <v>119</v>
      </c>
      <c r="F177">
        <f>[1]!wallScanTrans(B177,G141,H141,I141,K141)+J141</f>
        <v>110.51947001414342</v>
      </c>
      <c r="G177">
        <f t="shared" si="2"/>
        <v>0.60436461210934922</v>
      </c>
    </row>
    <row r="178" spans="1:7">
      <c r="A178">
        <v>35</v>
      </c>
      <c r="B178">
        <v>-21.72</v>
      </c>
      <c r="C178">
        <v>31</v>
      </c>
      <c r="D178">
        <v>7000</v>
      </c>
      <c r="E178">
        <v>123</v>
      </c>
      <c r="F178">
        <f>[1]!wallScanTrans(B178,G141,H141,I141,K141)+J141</f>
        <v>110.51947001414342</v>
      </c>
      <c r="G178">
        <f t="shared" si="2"/>
        <v>1.2663709652671966</v>
      </c>
    </row>
    <row r="179" spans="1:7">
      <c r="A179">
        <v>36</v>
      </c>
      <c r="B179">
        <v>-21.785</v>
      </c>
      <c r="C179">
        <v>31</v>
      </c>
      <c r="D179">
        <v>7000</v>
      </c>
      <c r="E179">
        <v>123</v>
      </c>
      <c r="F179">
        <f>[1]!wallScanTrans(B179,G141,H141,I141,K141)+J141</f>
        <v>110.51947001414342</v>
      </c>
      <c r="G179">
        <f t="shared" si="2"/>
        <v>1.2663709652671966</v>
      </c>
    </row>
    <row r="180" spans="1:7">
      <c r="A180">
        <v>37</v>
      </c>
      <c r="B180">
        <v>-21.844999999999999</v>
      </c>
      <c r="C180">
        <v>31</v>
      </c>
      <c r="D180">
        <v>7000</v>
      </c>
      <c r="E180">
        <v>92</v>
      </c>
      <c r="F180">
        <f>[1]!wallScanTrans(B180,G141,H141,I141,K141)+J141</f>
        <v>110.51947001414342</v>
      </c>
      <c r="G180">
        <f t="shared" si="2"/>
        <v>3.7279431478777978</v>
      </c>
    </row>
    <row r="181" spans="1:7">
      <c r="A181">
        <v>38</v>
      </c>
      <c r="B181">
        <v>-21.925000000000001</v>
      </c>
      <c r="C181">
        <v>31</v>
      </c>
      <c r="D181">
        <v>7000</v>
      </c>
      <c r="E181">
        <v>106</v>
      </c>
      <c r="F181">
        <f>[1]!wallScanTrans(B181,G141,H141,I141,K141)+J141</f>
        <v>110.51947001414342</v>
      </c>
      <c r="G181">
        <f t="shared" si="2"/>
        <v>0.19269442649756177</v>
      </c>
    </row>
    <row r="182" spans="1:7">
      <c r="A182">
        <v>39</v>
      </c>
      <c r="B182">
        <v>-21.98</v>
      </c>
      <c r="C182">
        <v>31</v>
      </c>
      <c r="D182">
        <v>7000</v>
      </c>
      <c r="E182">
        <v>119</v>
      </c>
      <c r="F182">
        <f>[1]!wallScanTrans(B182,G141,H141,I141,K141)+J141</f>
        <v>110.51947001414342</v>
      </c>
      <c r="G182">
        <f t="shared" si="2"/>
        <v>0.60436461210934922</v>
      </c>
    </row>
    <row r="183" spans="1:7">
      <c r="A183">
        <v>40</v>
      </c>
      <c r="B183">
        <v>-22.04</v>
      </c>
      <c r="C183">
        <v>32</v>
      </c>
      <c r="D183">
        <v>7000</v>
      </c>
      <c r="E183">
        <v>108</v>
      </c>
      <c r="F183">
        <f>[1]!wallScanTrans(B183,G141,H141,I141,K141)+J141</f>
        <v>110.51947001414342</v>
      </c>
      <c r="G183">
        <f t="shared" si="2"/>
        <v>5.8775269927480167E-2</v>
      </c>
    </row>
    <row r="184" spans="1:7">
      <c r="A184">
        <v>41</v>
      </c>
      <c r="B184">
        <v>-22.114999999999998</v>
      </c>
      <c r="C184">
        <v>32</v>
      </c>
      <c r="D184">
        <v>7000</v>
      </c>
      <c r="E184">
        <v>106</v>
      </c>
      <c r="F184">
        <f>[1]!wallScanTrans(B184,G141,H141,I141,K141)+J141</f>
        <v>110.51947001414342</v>
      </c>
      <c r="G184">
        <f t="shared" si="2"/>
        <v>0.19269442649756177</v>
      </c>
    </row>
    <row r="185" spans="1:7">
      <c r="A185">
        <v>42</v>
      </c>
      <c r="B185">
        <v>-22.18</v>
      </c>
      <c r="C185">
        <v>31</v>
      </c>
      <c r="D185">
        <v>7000</v>
      </c>
      <c r="E185">
        <v>89</v>
      </c>
      <c r="F185">
        <f>[1]!wallScanTrans(B185,G141,H141,I141,K141)+J141</f>
        <v>110.51947001414342</v>
      </c>
      <c r="G185">
        <f t="shared" si="2"/>
        <v>5.2032313448271674</v>
      </c>
    </row>
    <row r="186" spans="1:7">
      <c r="A186">
        <v>43</v>
      </c>
      <c r="B186">
        <v>-22.234999999999999</v>
      </c>
      <c r="C186">
        <v>32</v>
      </c>
      <c r="D186">
        <v>7000</v>
      </c>
      <c r="E186">
        <v>111</v>
      </c>
      <c r="F186">
        <f>[1]!wallScanTrans(B186,G141,H141,I141,K141)+J141</f>
        <v>110.51947001414342</v>
      </c>
      <c r="G186">
        <f t="shared" si="2"/>
        <v>2.0802618676335365E-3</v>
      </c>
    </row>
    <row r="187" spans="1:7">
      <c r="A187">
        <v>44</v>
      </c>
      <c r="B187">
        <v>-22.3</v>
      </c>
      <c r="C187">
        <v>31</v>
      </c>
      <c r="D187">
        <v>7000</v>
      </c>
      <c r="E187">
        <v>119</v>
      </c>
      <c r="F187">
        <f>[1]!wallScanTrans(B187,G141,H141,I141,K141)+J141</f>
        <v>110.51947001414342</v>
      </c>
      <c r="G187">
        <f t="shared" si="2"/>
        <v>0.60436461210934922</v>
      </c>
    </row>
    <row r="188" spans="1:7">
      <c r="A188">
        <v>45</v>
      </c>
      <c r="B188">
        <v>-22.375</v>
      </c>
      <c r="C188">
        <v>32</v>
      </c>
      <c r="D188">
        <v>7000</v>
      </c>
      <c r="E188">
        <v>107</v>
      </c>
      <c r="F188">
        <f>[1]!wallScanTrans(B188,G141,H141,I141,K141)+J141</f>
        <v>110.51947001414342</v>
      </c>
      <c r="G188">
        <f t="shared" si="2"/>
        <v>0.11576326336873555</v>
      </c>
    </row>
    <row r="189" spans="1:7">
      <c r="A189">
        <v>46</v>
      </c>
      <c r="B189">
        <v>-22.43</v>
      </c>
      <c r="C189">
        <v>31</v>
      </c>
      <c r="D189">
        <v>7000</v>
      </c>
      <c r="E189">
        <v>110</v>
      </c>
      <c r="F189">
        <f>[1]!wallScanTrans(B189,G141,H141,I141,K141)+J141</f>
        <v>110.51947001414342</v>
      </c>
      <c r="G189">
        <f t="shared" si="2"/>
        <v>2.4531735963106145E-3</v>
      </c>
    </row>
    <row r="190" spans="1:7">
      <c r="A190" t="s">
        <v>0</v>
      </c>
    </row>
    <row r="191" spans="1:7">
      <c r="A191" t="s">
        <v>0</v>
      </c>
    </row>
    <row r="192" spans="1:7">
      <c r="A192" t="s">
        <v>0</v>
      </c>
    </row>
    <row r="193" spans="1:11">
      <c r="A193" t="s">
        <v>0</v>
      </c>
    </row>
    <row r="194" spans="1:11">
      <c r="A194" t="s">
        <v>82</v>
      </c>
    </row>
    <row r="195" spans="1:11">
      <c r="A195" t="s">
        <v>2</v>
      </c>
    </row>
    <row r="196" spans="1:11">
      <c r="A196" t="s">
        <v>3</v>
      </c>
    </row>
    <row r="197" spans="1:11">
      <c r="A197" t="s">
        <v>4</v>
      </c>
    </row>
    <row r="198" spans="1:11">
      <c r="A198" t="s">
        <v>5</v>
      </c>
    </row>
    <row r="199" spans="1:11">
      <c r="A199" t="s">
        <v>6</v>
      </c>
    </row>
    <row r="200" spans="1:11">
      <c r="A200" t="s">
        <v>7</v>
      </c>
    </row>
    <row r="201" spans="1:11">
      <c r="A201" t="s">
        <v>83</v>
      </c>
    </row>
    <row r="202" spans="1:11">
      <c r="A202" t="s">
        <v>9</v>
      </c>
    </row>
    <row r="203" spans="1:11">
      <c r="A203" t="s">
        <v>10</v>
      </c>
      <c r="G203" t="s">
        <v>73</v>
      </c>
      <c r="H203" t="s">
        <v>74</v>
      </c>
      <c r="I203" t="s">
        <v>75</v>
      </c>
      <c r="J203" t="s">
        <v>76</v>
      </c>
      <c r="K203" t="s">
        <v>19</v>
      </c>
    </row>
    <row r="204" spans="1:11">
      <c r="A204" t="s">
        <v>11</v>
      </c>
      <c r="G204">
        <v>117.6689956683599</v>
      </c>
      <c r="H204">
        <v>-20.979187793943563</v>
      </c>
      <c r="I204">
        <v>0.65804195207730332</v>
      </c>
      <c r="J204">
        <v>110.51947001414342</v>
      </c>
      <c r="K204">
        <v>90</v>
      </c>
    </row>
    <row r="205" spans="1:11">
      <c r="A205" t="s">
        <v>0</v>
      </c>
    </row>
    <row r="206" spans="1:11">
      <c r="A206" t="s">
        <v>40</v>
      </c>
      <c r="B206" t="s">
        <v>33</v>
      </c>
      <c r="C206" t="s">
        <v>22</v>
      </c>
      <c r="D206" t="s">
        <v>39</v>
      </c>
      <c r="E206" t="s">
        <v>38</v>
      </c>
      <c r="F206" t="s">
        <v>77</v>
      </c>
      <c r="G206" t="s">
        <v>78</v>
      </c>
      <c r="H206" t="s">
        <v>79</v>
      </c>
    </row>
    <row r="207" spans="1:11">
      <c r="A207">
        <v>1</v>
      </c>
      <c r="B207">
        <v>-19.495000000000001</v>
      </c>
      <c r="C207">
        <v>31</v>
      </c>
      <c r="D207">
        <v>7000</v>
      </c>
      <c r="E207">
        <v>172</v>
      </c>
      <c r="F207">
        <f>[1]!wallScanTrans(B207,G204,H204,I204,K204)+J204</f>
        <v>228.18846568250331</v>
      </c>
      <c r="G207">
        <f>(F207-E207)^2/E207</f>
        <v>18.355486486941</v>
      </c>
      <c r="H207">
        <f>SUM(G207:G258)/(COUNT(G207:G258)-4)</f>
        <v>18.086087791115062</v>
      </c>
    </row>
    <row r="208" spans="1:11">
      <c r="A208">
        <v>2</v>
      </c>
      <c r="B208">
        <v>-19.57</v>
      </c>
      <c r="C208">
        <v>31</v>
      </c>
      <c r="D208">
        <v>7000</v>
      </c>
      <c r="E208">
        <v>181</v>
      </c>
      <c r="F208">
        <f>[1]!wallScanTrans(B208,G204,H204,I204,K204)+J204</f>
        <v>228.18846568250331</v>
      </c>
      <c r="G208">
        <f t="shared" ref="G208:G252" si="3">(F208-E208)^2/E208</f>
        <v>12.302493334081724</v>
      </c>
    </row>
    <row r="209" spans="1:7">
      <c r="A209">
        <v>3</v>
      </c>
      <c r="B209">
        <v>-19.635000000000002</v>
      </c>
      <c r="C209">
        <v>32</v>
      </c>
      <c r="D209">
        <v>7000</v>
      </c>
      <c r="E209">
        <v>172</v>
      </c>
      <c r="F209">
        <f>[1]!wallScanTrans(B209,G204,H204,I204,K204)+J204</f>
        <v>228.18846568250331</v>
      </c>
      <c r="G209">
        <f t="shared" si="3"/>
        <v>18.355486486941</v>
      </c>
    </row>
    <row r="210" spans="1:7">
      <c r="A210">
        <v>4</v>
      </c>
      <c r="B210">
        <v>-19.7</v>
      </c>
      <c r="C210">
        <v>31</v>
      </c>
      <c r="D210">
        <v>7000</v>
      </c>
      <c r="E210">
        <v>176</v>
      </c>
      <c r="F210">
        <f>[1]!wallScanTrans(B210,G204,H204,I204,K204)+J204</f>
        <v>228.18846568250331</v>
      </c>
      <c r="G210">
        <f t="shared" si="3"/>
        <v>15.475204263033099</v>
      </c>
    </row>
    <row r="211" spans="1:7">
      <c r="A211">
        <v>5</v>
      </c>
      <c r="B211">
        <v>-19.765000000000001</v>
      </c>
      <c r="C211">
        <v>32</v>
      </c>
      <c r="D211">
        <v>7000</v>
      </c>
      <c r="E211">
        <v>157</v>
      </c>
      <c r="F211">
        <f>[1]!wallScanTrans(B211,G204,H204,I204,K204)+J204</f>
        <v>228.18846568250331</v>
      </c>
      <c r="G211">
        <f t="shared" si="3"/>
        <v>32.278965899547458</v>
      </c>
    </row>
    <row r="212" spans="1:7">
      <c r="A212">
        <v>6</v>
      </c>
      <c r="B212">
        <v>-19.835000000000001</v>
      </c>
      <c r="C212">
        <v>31</v>
      </c>
      <c r="D212">
        <v>7000</v>
      </c>
      <c r="E212">
        <v>157</v>
      </c>
      <c r="F212">
        <f>[1]!wallScanTrans(B212,G204,H204,I204,K204)+J204</f>
        <v>228.18846568250331</v>
      </c>
      <c r="G212">
        <f t="shared" si="3"/>
        <v>32.278965899547458</v>
      </c>
    </row>
    <row r="213" spans="1:7">
      <c r="A213">
        <v>7</v>
      </c>
      <c r="B213">
        <v>-19.895</v>
      </c>
      <c r="C213">
        <v>31</v>
      </c>
      <c r="D213">
        <v>7000</v>
      </c>
      <c r="E213">
        <v>175</v>
      </c>
      <c r="F213">
        <f>[1]!wallScanTrans(B213,G204,H204,I204,K204)+J204</f>
        <v>228.18846568250331</v>
      </c>
      <c r="G213">
        <f t="shared" si="3"/>
        <v>16.165787895193326</v>
      </c>
    </row>
    <row r="214" spans="1:7">
      <c r="A214">
        <v>8</v>
      </c>
      <c r="B214">
        <v>-19.965</v>
      </c>
      <c r="C214">
        <v>32</v>
      </c>
      <c r="D214">
        <v>7000</v>
      </c>
      <c r="E214">
        <v>172</v>
      </c>
      <c r="F214">
        <f>[1]!wallScanTrans(B214,G204,H204,I204,K204)+J204</f>
        <v>228.18846568250331</v>
      </c>
      <c r="G214">
        <f t="shared" si="3"/>
        <v>18.355486486941</v>
      </c>
    </row>
    <row r="215" spans="1:7">
      <c r="A215">
        <v>9</v>
      </c>
      <c r="B215">
        <v>-20.03</v>
      </c>
      <c r="C215">
        <v>31</v>
      </c>
      <c r="D215">
        <v>7000</v>
      </c>
      <c r="E215">
        <v>165</v>
      </c>
      <c r="F215">
        <f>[1]!wallScanTrans(B215,G204,H204,I204,K204)+J204</f>
        <v>228.18846568250331</v>
      </c>
      <c r="G215">
        <f t="shared" si="3"/>
        <v>24.198679971569078</v>
      </c>
    </row>
    <row r="216" spans="1:7">
      <c r="A216">
        <v>10</v>
      </c>
      <c r="B216">
        <v>-20.094999999999999</v>
      </c>
      <c r="C216">
        <v>31</v>
      </c>
      <c r="D216">
        <v>7000</v>
      </c>
      <c r="E216">
        <v>188</v>
      </c>
      <c r="F216">
        <f>[1]!wallScanTrans(B216,G204,H204,I204,K204)+J204</f>
        <v>228.18846568250331</v>
      </c>
      <c r="G216">
        <f t="shared" si="3"/>
        <v>8.5910253931582226</v>
      </c>
    </row>
    <row r="217" spans="1:7">
      <c r="A217">
        <v>11</v>
      </c>
      <c r="B217">
        <v>-20.155000000000001</v>
      </c>
      <c r="C217">
        <v>32</v>
      </c>
      <c r="D217">
        <v>7000</v>
      </c>
      <c r="E217">
        <v>190</v>
      </c>
      <c r="F217">
        <f>[1]!wallScanTrans(B217,G204,H204,I204,K204)+J204</f>
        <v>228.18846568250331</v>
      </c>
      <c r="G217">
        <f t="shared" si="3"/>
        <v>7.6755732167564883</v>
      </c>
    </row>
    <row r="218" spans="1:7">
      <c r="A218">
        <v>12</v>
      </c>
      <c r="B218">
        <v>-20.225000000000001</v>
      </c>
      <c r="C218">
        <v>30</v>
      </c>
      <c r="D218">
        <v>7000</v>
      </c>
      <c r="E218">
        <v>161</v>
      </c>
      <c r="F218">
        <f>[1]!wallScanTrans(B218,G204,H204,I204,K204)+J204</f>
        <v>228.18846568250331</v>
      </c>
      <c r="G218">
        <f t="shared" si="3"/>
        <v>28.039067830862884</v>
      </c>
    </row>
    <row r="219" spans="1:7">
      <c r="A219">
        <v>13</v>
      </c>
      <c r="B219">
        <v>-20.29</v>
      </c>
      <c r="C219">
        <v>31</v>
      </c>
      <c r="D219">
        <v>7000</v>
      </c>
      <c r="E219">
        <v>186</v>
      </c>
      <c r="F219">
        <f>[1]!wallScanTrans(B219,G204,H204,I204,K204)+J204</f>
        <v>228.18846568250331</v>
      </c>
      <c r="G219">
        <f t="shared" si="3"/>
        <v>9.5691754658266621</v>
      </c>
    </row>
    <row r="220" spans="1:7">
      <c r="A220">
        <v>14</v>
      </c>
      <c r="B220">
        <v>-20.350000000000001</v>
      </c>
      <c r="C220">
        <v>31</v>
      </c>
      <c r="D220">
        <v>7000</v>
      </c>
      <c r="E220">
        <v>142</v>
      </c>
      <c r="F220">
        <f>[1]!wallScanTrans(B220,G204,H204,I204,K204)+J204</f>
        <v>228.18846568250331</v>
      </c>
      <c r="G220">
        <f t="shared" si="3"/>
        <v>52.313039554253876</v>
      </c>
    </row>
    <row r="221" spans="1:7">
      <c r="A221">
        <v>15</v>
      </c>
      <c r="B221">
        <v>-20.414999999999999</v>
      </c>
      <c r="C221">
        <v>30</v>
      </c>
      <c r="D221">
        <v>7000</v>
      </c>
      <c r="E221">
        <v>178</v>
      </c>
      <c r="F221">
        <f>[1]!wallScanTrans(B221,G204,H204,I204,K204)+J204</f>
        <v>228.18846568250331</v>
      </c>
      <c r="G221">
        <f t="shared" si="3"/>
        <v>14.15102296384164</v>
      </c>
    </row>
    <row r="222" spans="1:7">
      <c r="A222">
        <v>16</v>
      </c>
      <c r="B222">
        <v>-20.49</v>
      </c>
      <c r="C222">
        <v>31</v>
      </c>
      <c r="D222">
        <v>7000</v>
      </c>
      <c r="E222">
        <v>160</v>
      </c>
      <c r="F222">
        <f>[1]!wallScanTrans(B222,G204,H204,I204,K204)+J204</f>
        <v>228.18846568250331</v>
      </c>
      <c r="G222">
        <f t="shared" si="3"/>
        <v>29.060417825837067</v>
      </c>
    </row>
    <row r="223" spans="1:7">
      <c r="A223">
        <v>17</v>
      </c>
      <c r="B223">
        <v>-20.555</v>
      </c>
      <c r="C223">
        <v>31</v>
      </c>
      <c r="D223">
        <v>7000</v>
      </c>
      <c r="E223">
        <v>176</v>
      </c>
      <c r="F223">
        <f>[1]!wallScanTrans(B223,G204,H204,I204,K204)+J204</f>
        <v>227.72903324905238</v>
      </c>
      <c r="G223">
        <f t="shared" si="3"/>
        <v>15.203936823190718</v>
      </c>
    </row>
    <row r="224" spans="1:7">
      <c r="A224">
        <v>18</v>
      </c>
      <c r="B224">
        <v>-20.614999999999998</v>
      </c>
      <c r="C224">
        <v>32</v>
      </c>
      <c r="D224">
        <v>7000</v>
      </c>
      <c r="E224">
        <v>173</v>
      </c>
      <c r="F224">
        <f>[1]!wallScanTrans(B224,G204,H204,I204,K204)+J204</f>
        <v>225.4099492787139</v>
      </c>
      <c r="G224">
        <f t="shared" si="3"/>
        <v>15.877472736400945</v>
      </c>
    </row>
    <row r="225" spans="1:7">
      <c r="A225">
        <v>19</v>
      </c>
      <c r="B225">
        <v>-20.68</v>
      </c>
      <c r="C225">
        <v>32</v>
      </c>
      <c r="D225">
        <v>7000</v>
      </c>
      <c r="E225">
        <v>170</v>
      </c>
      <c r="F225">
        <f>[1]!wallScanTrans(B225,G204,H204,I204,K204)+J204</f>
        <v>220.68971414266485</v>
      </c>
      <c r="G225">
        <f t="shared" si="3"/>
        <v>15.114394822735749</v>
      </c>
    </row>
    <row r="226" spans="1:7">
      <c r="A226">
        <v>20</v>
      </c>
      <c r="B226">
        <v>-20.75</v>
      </c>
      <c r="C226">
        <v>31</v>
      </c>
      <c r="D226">
        <v>7000</v>
      </c>
      <c r="E226">
        <v>186</v>
      </c>
      <c r="F226">
        <f>[1]!wallScanTrans(B226,G204,H204,I204,K204)+J204</f>
        <v>213.03843324054162</v>
      </c>
      <c r="G226">
        <f t="shared" si="3"/>
        <v>3.9305208177592803</v>
      </c>
    </row>
    <row r="227" spans="1:7">
      <c r="A227">
        <v>21</v>
      </c>
      <c r="B227">
        <v>-20.805</v>
      </c>
      <c r="C227">
        <v>31</v>
      </c>
      <c r="D227">
        <v>7000</v>
      </c>
      <c r="E227">
        <v>172</v>
      </c>
      <c r="F227">
        <f>[1]!wallScanTrans(B227,G204,H204,I204,K204)+J204</f>
        <v>205.15849438942251</v>
      </c>
      <c r="G227">
        <f t="shared" si="3"/>
        <v>6.3923590126358389</v>
      </c>
    </row>
    <row r="228" spans="1:7">
      <c r="A228">
        <v>22</v>
      </c>
      <c r="B228">
        <v>-20.87</v>
      </c>
      <c r="C228">
        <v>31</v>
      </c>
      <c r="D228">
        <v>7000</v>
      </c>
      <c r="E228">
        <v>165</v>
      </c>
      <c r="F228">
        <f>[1]!wallScanTrans(B228,G204,H204,I204,K204)+J204</f>
        <v>193.72626098209923</v>
      </c>
      <c r="G228">
        <f t="shared" si="3"/>
        <v>5.0012004243131924</v>
      </c>
    </row>
    <row r="229" spans="1:7">
      <c r="A229">
        <v>23</v>
      </c>
      <c r="B229">
        <v>-20.945</v>
      </c>
      <c r="C229">
        <v>31</v>
      </c>
      <c r="D229">
        <v>7000</v>
      </c>
      <c r="E229">
        <v>200</v>
      </c>
      <c r="F229">
        <f>[1]!wallScanTrans(B229,G204,H204,I204,K204)+J204</f>
        <v>177.68194381784497</v>
      </c>
      <c r="G229">
        <f t="shared" si="3"/>
        <v>2.4904781587491427</v>
      </c>
    </row>
    <row r="230" spans="1:7">
      <c r="A230">
        <v>24</v>
      </c>
      <c r="B230">
        <v>-21.004999999999999</v>
      </c>
      <c r="C230">
        <v>31</v>
      </c>
      <c r="D230">
        <v>7000</v>
      </c>
      <c r="E230">
        <v>164</v>
      </c>
      <c r="F230">
        <f>[1]!wallScanTrans(B230,G204,H204,I204,K204)+J204</f>
        <v>163.00749499020594</v>
      </c>
      <c r="G230">
        <f t="shared" si="3"/>
        <v>6.0065011857701467E-3</v>
      </c>
    </row>
    <row r="231" spans="1:7">
      <c r="A231">
        <v>25</v>
      </c>
      <c r="B231">
        <v>-21.07</v>
      </c>
      <c r="C231">
        <v>31</v>
      </c>
      <c r="D231">
        <v>7000</v>
      </c>
      <c r="E231">
        <v>177</v>
      </c>
      <c r="F231">
        <f>[1]!wallScanTrans(B231,G204,H204,I204,K204)+J204</f>
        <v>148.6299099946466</v>
      </c>
      <c r="G231">
        <f t="shared" si="3"/>
        <v>4.5472429769031244</v>
      </c>
    </row>
    <row r="232" spans="1:7">
      <c r="A232">
        <v>26</v>
      </c>
      <c r="B232">
        <v>-21.135000000000002</v>
      </c>
      <c r="C232">
        <v>31</v>
      </c>
      <c r="D232">
        <v>7000</v>
      </c>
      <c r="E232">
        <v>160</v>
      </c>
      <c r="F232">
        <f>[1]!wallScanTrans(B232,G204,H204,I204,K204)+J204</f>
        <v>136.5485349339969</v>
      </c>
      <c r="G232">
        <f t="shared" si="3"/>
        <v>3.4373200858872721</v>
      </c>
    </row>
    <row r="233" spans="1:7">
      <c r="A233">
        <v>27</v>
      </c>
      <c r="B233">
        <v>-21.2</v>
      </c>
      <c r="C233">
        <v>31</v>
      </c>
      <c r="D233">
        <v>7000</v>
      </c>
      <c r="E233">
        <v>168</v>
      </c>
      <c r="F233">
        <f>[1]!wallScanTrans(B233,G204,H204,I204,K204)+J204</f>
        <v>126.76336980825727</v>
      </c>
      <c r="G233">
        <f t="shared" si="3"/>
        <v>10.12178374744374</v>
      </c>
    </row>
    <row r="234" spans="1:7">
      <c r="A234">
        <v>28</v>
      </c>
      <c r="B234">
        <v>-21.265000000000001</v>
      </c>
      <c r="C234">
        <v>31</v>
      </c>
      <c r="D234">
        <v>7000</v>
      </c>
      <c r="E234">
        <v>164</v>
      </c>
      <c r="F234">
        <f>[1]!wallScanTrans(B234,G204,H204,I204,K204)+J204</f>
        <v>119.27441461742667</v>
      </c>
      <c r="G234">
        <f t="shared" si="3"/>
        <v>12.197426754962542</v>
      </c>
    </row>
    <row r="235" spans="1:7">
      <c r="A235">
        <v>29</v>
      </c>
      <c r="B235">
        <v>-21.324999999999999</v>
      </c>
      <c r="C235">
        <v>32</v>
      </c>
      <c r="D235">
        <v>7000</v>
      </c>
      <c r="E235">
        <v>169</v>
      </c>
      <c r="F235">
        <f>[1]!wallScanTrans(B235,G204,H204,I204,K204)+J204</f>
        <v>114.39958905805921</v>
      </c>
      <c r="G235">
        <f t="shared" si="3"/>
        <v>17.640265532714842</v>
      </c>
    </row>
    <row r="236" spans="1:7">
      <c r="A236">
        <v>30</v>
      </c>
      <c r="B236">
        <v>-21.39</v>
      </c>
      <c r="C236">
        <v>32</v>
      </c>
      <c r="D236">
        <v>7000</v>
      </c>
      <c r="E236">
        <v>139</v>
      </c>
      <c r="F236">
        <f>[1]!wallScanTrans(B236,G204,H204,I204,K204)+J204</f>
        <v>111.32642220359317</v>
      </c>
      <c r="G236">
        <f t="shared" si="3"/>
        <v>5.5095461011063396</v>
      </c>
    </row>
    <row r="237" spans="1:7">
      <c r="A237">
        <v>31</v>
      </c>
      <c r="B237">
        <v>-21.46</v>
      </c>
      <c r="C237">
        <v>32</v>
      </c>
      <c r="D237">
        <v>7000</v>
      </c>
      <c r="E237">
        <v>152</v>
      </c>
      <c r="F237">
        <f>[1]!wallScanTrans(B237,G204,H204,I204,K204)+J204</f>
        <v>110.51947001414342</v>
      </c>
      <c r="G237">
        <f t="shared" si="3"/>
        <v>11.319962946760176</v>
      </c>
    </row>
    <row r="238" spans="1:7">
      <c r="A238">
        <v>32</v>
      </c>
      <c r="B238">
        <v>-21.52</v>
      </c>
      <c r="C238">
        <v>31</v>
      </c>
      <c r="D238">
        <v>7000</v>
      </c>
      <c r="E238">
        <v>177</v>
      </c>
      <c r="F238">
        <f>[1]!wallScanTrans(B238,G204,H204,I204,K204)+J204</f>
        <v>110.51947001414342</v>
      </c>
      <c r="G238">
        <f t="shared" si="3"/>
        <v>24.969835407911727</v>
      </c>
    </row>
    <row r="239" spans="1:7">
      <c r="A239">
        <v>33</v>
      </c>
      <c r="B239">
        <v>-21.585000000000001</v>
      </c>
      <c r="C239">
        <v>32</v>
      </c>
      <c r="D239">
        <v>7000</v>
      </c>
      <c r="E239">
        <v>154</v>
      </c>
      <c r="F239">
        <f>[1]!wallScanTrans(B239,G204,H204,I204,K204)+J204</f>
        <v>110.51947001414342</v>
      </c>
      <c r="G239">
        <f t="shared" si="3"/>
        <v>12.276340830201123</v>
      </c>
    </row>
    <row r="240" spans="1:7">
      <c r="A240">
        <v>34</v>
      </c>
      <c r="B240">
        <v>-21.664999999999999</v>
      </c>
      <c r="C240">
        <v>31</v>
      </c>
      <c r="D240">
        <v>7000</v>
      </c>
      <c r="E240">
        <v>183</v>
      </c>
      <c r="F240">
        <f>[1]!wallScanTrans(B240,G204,H204,I204,K204)+J204</f>
        <v>110.51947001414342</v>
      </c>
      <c r="G240">
        <f t="shared" si="3"/>
        <v>28.707252606724889</v>
      </c>
    </row>
    <row r="241" spans="1:7">
      <c r="A241">
        <v>35</v>
      </c>
      <c r="B241">
        <v>-21.725000000000001</v>
      </c>
      <c r="C241">
        <v>31</v>
      </c>
      <c r="D241">
        <v>7000</v>
      </c>
      <c r="E241">
        <v>153</v>
      </c>
      <c r="F241">
        <f>[1]!wallScanTrans(B241,G204,H204,I204,K204)+J204</f>
        <v>110.51947001414342</v>
      </c>
      <c r="G241">
        <f t="shared" si="3"/>
        <v>11.794741358687974</v>
      </c>
    </row>
    <row r="242" spans="1:7">
      <c r="A242">
        <v>36</v>
      </c>
      <c r="B242">
        <v>-21.78</v>
      </c>
      <c r="C242">
        <v>31</v>
      </c>
      <c r="D242">
        <v>7000</v>
      </c>
      <c r="E242">
        <v>181</v>
      </c>
      <c r="F242">
        <f>[1]!wallScanTrans(B242,G204,H204,I204,K204)+J204</f>
        <v>110.51947001414342</v>
      </c>
      <c r="G242">
        <f t="shared" si="3"/>
        <v>27.444779597167003</v>
      </c>
    </row>
    <row r="243" spans="1:7">
      <c r="A243">
        <v>37</v>
      </c>
      <c r="B243">
        <v>-21.844999999999999</v>
      </c>
      <c r="C243">
        <v>31</v>
      </c>
      <c r="D243">
        <v>7000</v>
      </c>
      <c r="E243">
        <v>185</v>
      </c>
      <c r="F243">
        <f>[1]!wallScanTrans(B243,G204,H204,I204,K204)+J204</f>
        <v>110.51947001414342</v>
      </c>
      <c r="G243">
        <f t="shared" si="3"/>
        <v>29.98567214580584</v>
      </c>
    </row>
    <row r="244" spans="1:7">
      <c r="A244">
        <v>38</v>
      </c>
      <c r="B244">
        <v>-21.914999999999999</v>
      </c>
      <c r="C244">
        <v>31</v>
      </c>
      <c r="D244">
        <v>7000</v>
      </c>
      <c r="E244">
        <v>169</v>
      </c>
      <c r="F244">
        <f>[1]!wallScanTrans(B244,G204,H204,I204,K204)+J204</f>
        <v>110.51947001414342</v>
      </c>
      <c r="G244">
        <f t="shared" si="3"/>
        <v>20.236523002524674</v>
      </c>
    </row>
    <row r="245" spans="1:7">
      <c r="A245">
        <v>39</v>
      </c>
      <c r="B245">
        <v>-21.984999999999999</v>
      </c>
      <c r="C245">
        <v>31</v>
      </c>
      <c r="D245">
        <v>7000</v>
      </c>
      <c r="E245">
        <v>174</v>
      </c>
      <c r="F245">
        <f>[1]!wallScanTrans(B245,G204,H204,I204,K204)+J204</f>
        <v>110.51947001414342</v>
      </c>
      <c r="G245">
        <f t="shared" si="3"/>
        <v>23.159641880949632</v>
      </c>
    </row>
    <row r="246" spans="1:7">
      <c r="A246">
        <v>40</v>
      </c>
      <c r="B246">
        <v>-22.04</v>
      </c>
      <c r="C246">
        <v>32</v>
      </c>
      <c r="D246">
        <v>7000</v>
      </c>
      <c r="E246">
        <v>156</v>
      </c>
      <c r="F246">
        <f>[1]!wallScanTrans(B246,G204,H204,I204,K204)+J204</f>
        <v>110.51947001414342</v>
      </c>
      <c r="G246">
        <f t="shared" si="3"/>
        <v>13.259478255092302</v>
      </c>
    </row>
    <row r="247" spans="1:7">
      <c r="A247">
        <v>41</v>
      </c>
      <c r="B247">
        <v>-22.114999999999998</v>
      </c>
      <c r="C247">
        <v>31</v>
      </c>
      <c r="D247">
        <v>7000</v>
      </c>
      <c r="E247">
        <v>151</v>
      </c>
      <c r="F247">
        <f>[1]!wallScanTrans(B247,G204,H204,I204,K204)+J204</f>
        <v>110.51947001414342</v>
      </c>
      <c r="G247">
        <f t="shared" si="3"/>
        <v>10.852141112157838</v>
      </c>
    </row>
    <row r="248" spans="1:7">
      <c r="A248">
        <v>42</v>
      </c>
      <c r="B248">
        <v>-22.18</v>
      </c>
      <c r="C248">
        <v>31</v>
      </c>
      <c r="D248">
        <v>7000</v>
      </c>
      <c r="E248">
        <v>172</v>
      </c>
      <c r="F248">
        <f>[1]!wallScanTrans(B248,G204,H204,I204,K204)+J204</f>
        <v>110.51947001414342</v>
      </c>
      <c r="G248">
        <f t="shared" si="3"/>
        <v>21.975904461289591</v>
      </c>
    </row>
    <row r="249" spans="1:7">
      <c r="A249">
        <v>43</v>
      </c>
      <c r="B249">
        <v>-22.234999999999999</v>
      </c>
      <c r="C249">
        <v>32</v>
      </c>
      <c r="D249">
        <v>7000</v>
      </c>
      <c r="E249">
        <v>154</v>
      </c>
      <c r="F249">
        <f>[1]!wallScanTrans(B249,G204,H204,I204,K204)+J204</f>
        <v>110.51947001414342</v>
      </c>
      <c r="G249">
        <f t="shared" si="3"/>
        <v>12.276340830201123</v>
      </c>
    </row>
    <row r="250" spans="1:7">
      <c r="A250">
        <v>44</v>
      </c>
      <c r="B250">
        <v>-22.305</v>
      </c>
      <c r="C250">
        <v>32</v>
      </c>
      <c r="D250">
        <v>7000</v>
      </c>
      <c r="E250">
        <v>173</v>
      </c>
      <c r="F250">
        <f>[1]!wallScanTrans(B250,G204,H204,I204,K204)+J204</f>
        <v>110.51947001414342</v>
      </c>
      <c r="G250">
        <f t="shared" si="3"/>
        <v>22.565414030714006</v>
      </c>
    </row>
    <row r="251" spans="1:7">
      <c r="A251">
        <v>45</v>
      </c>
      <c r="B251">
        <v>-22.375</v>
      </c>
      <c r="C251">
        <v>32</v>
      </c>
      <c r="D251">
        <v>7000</v>
      </c>
      <c r="E251">
        <v>171</v>
      </c>
      <c r="F251">
        <f>[1]!wallScanTrans(B251,G204,H204,I204,K204)+J204</f>
        <v>110.51947001414342</v>
      </c>
      <c r="G251">
        <f t="shared" si="3"/>
        <v>21.39119594953273</v>
      </c>
    </row>
    <row r="252" spans="1:7">
      <c r="A252">
        <v>46</v>
      </c>
      <c r="B252">
        <v>-22.43</v>
      </c>
      <c r="C252">
        <v>31</v>
      </c>
      <c r="D252">
        <v>7000</v>
      </c>
      <c r="E252">
        <v>155</v>
      </c>
      <c r="F252">
        <f>[1]!wallScanTrans(B252,G204,H204,I204,K204)+J204</f>
        <v>110.51947001414342</v>
      </c>
      <c r="G252">
        <f t="shared" si="3"/>
        <v>12.764629340791522</v>
      </c>
    </row>
    <row r="253" spans="1:7">
      <c r="A253" t="s">
        <v>0</v>
      </c>
    </row>
    <row r="254" spans="1:7">
      <c r="A254" t="s">
        <v>0</v>
      </c>
    </row>
    <row r="255" spans="1:7">
      <c r="A255" t="s">
        <v>0</v>
      </c>
    </row>
    <row r="256" spans="1:7">
      <c r="A256" t="s">
        <v>0</v>
      </c>
    </row>
    <row r="257" spans="1:11">
      <c r="A257" t="s">
        <v>84</v>
      </c>
    </row>
    <row r="258" spans="1:11">
      <c r="A258" t="s">
        <v>2</v>
      </c>
    </row>
    <row r="259" spans="1:11">
      <c r="A259" t="s">
        <v>3</v>
      </c>
    </row>
    <row r="260" spans="1:11">
      <c r="A260" t="s">
        <v>4</v>
      </c>
    </row>
    <row r="261" spans="1:11">
      <c r="A261" t="s">
        <v>5</v>
      </c>
    </row>
    <row r="262" spans="1:11">
      <c r="A262" t="s">
        <v>6</v>
      </c>
    </row>
    <row r="263" spans="1:11">
      <c r="A263" t="s">
        <v>7</v>
      </c>
    </row>
    <row r="264" spans="1:11">
      <c r="A264" t="s">
        <v>85</v>
      </c>
    </row>
    <row r="265" spans="1:11">
      <c r="A265" t="s">
        <v>9</v>
      </c>
    </row>
    <row r="266" spans="1:11">
      <c r="A266" t="s">
        <v>10</v>
      </c>
      <c r="G266" t="s">
        <v>73</v>
      </c>
      <c r="H266" t="s">
        <v>74</v>
      </c>
      <c r="I266" t="s">
        <v>75</v>
      </c>
      <c r="J266" t="s">
        <v>76</v>
      </c>
      <c r="K266" t="s">
        <v>19</v>
      </c>
    </row>
    <row r="267" spans="1:11">
      <c r="A267" t="s">
        <v>11</v>
      </c>
      <c r="G267">
        <v>99.121503316079426</v>
      </c>
      <c r="H267">
        <v>-21.449743680927433</v>
      </c>
      <c r="I267">
        <v>0.45762305210472726</v>
      </c>
      <c r="J267">
        <v>111.9418525475065</v>
      </c>
      <c r="K267">
        <v>90</v>
      </c>
    </row>
    <row r="268" spans="1:11">
      <c r="A268" t="s">
        <v>0</v>
      </c>
    </row>
    <row r="269" spans="1:11">
      <c r="A269" t="s">
        <v>40</v>
      </c>
      <c r="B269" t="s">
        <v>33</v>
      </c>
      <c r="C269" t="s">
        <v>22</v>
      </c>
      <c r="D269" t="s">
        <v>39</v>
      </c>
      <c r="E269" t="s">
        <v>38</v>
      </c>
      <c r="F269" t="s">
        <v>77</v>
      </c>
      <c r="G269" t="s">
        <v>78</v>
      </c>
      <c r="H269" t="s">
        <v>79</v>
      </c>
    </row>
    <row r="270" spans="1:11">
      <c r="A270">
        <v>1</v>
      </c>
      <c r="B270">
        <v>-19.495000000000001</v>
      </c>
      <c r="C270">
        <v>32</v>
      </c>
      <c r="D270">
        <v>7000</v>
      </c>
      <c r="E270">
        <v>224</v>
      </c>
      <c r="F270">
        <f>[1]!wallScanTrans(B270,G267,H267,I267,K267)+J267</f>
        <v>211.06335586358591</v>
      </c>
      <c r="G270">
        <f>(F270-E270)^2/E270</f>
        <v>0.74712839960811173</v>
      </c>
      <c r="H270">
        <f>SUM(G270:G321)/(COUNT(G270:G321)-4)</f>
        <v>1.0739942135590046</v>
      </c>
    </row>
    <row r="271" spans="1:11">
      <c r="A271">
        <v>2</v>
      </c>
      <c r="B271">
        <v>-19.57</v>
      </c>
      <c r="C271">
        <v>32</v>
      </c>
      <c r="D271">
        <v>7000</v>
      </c>
      <c r="E271">
        <v>220</v>
      </c>
      <c r="F271">
        <f>[1]!wallScanTrans(B271,G267,H267,I267,K267)+J267</f>
        <v>211.06335586358591</v>
      </c>
      <c r="G271">
        <f t="shared" ref="G271:G315" si="4">(F271-E271)^2/E271</f>
        <v>0.36301640191320134</v>
      </c>
    </row>
    <row r="272" spans="1:11">
      <c r="A272">
        <v>3</v>
      </c>
      <c r="B272">
        <v>-19.635000000000002</v>
      </c>
      <c r="C272">
        <v>32</v>
      </c>
      <c r="D272">
        <v>7000</v>
      </c>
      <c r="E272">
        <v>240</v>
      </c>
      <c r="F272">
        <f>[1]!wallScanTrans(B272,G267,H267,I267,K267)+J267</f>
        <v>211.06335586358591</v>
      </c>
      <c r="G272">
        <f t="shared" si="4"/>
        <v>3.4888723911561157</v>
      </c>
    </row>
    <row r="273" spans="1:7">
      <c r="A273">
        <v>4</v>
      </c>
      <c r="B273">
        <v>-19.7</v>
      </c>
      <c r="C273">
        <v>32</v>
      </c>
      <c r="D273">
        <v>7000</v>
      </c>
      <c r="E273">
        <v>193</v>
      </c>
      <c r="F273">
        <f>[1]!wallScanTrans(B273,G267,H267,I267,K267)+J267</f>
        <v>211.06335586358591</v>
      </c>
      <c r="G273">
        <f t="shared" si="4"/>
        <v>1.6905949484691376</v>
      </c>
    </row>
    <row r="274" spans="1:7">
      <c r="A274">
        <v>5</v>
      </c>
      <c r="B274">
        <v>-19.77</v>
      </c>
      <c r="C274">
        <v>31</v>
      </c>
      <c r="D274">
        <v>7000</v>
      </c>
      <c r="E274">
        <v>203</v>
      </c>
      <c r="F274">
        <f>[1]!wallScanTrans(B274,G267,H267,I267,K267)+J267</f>
        <v>211.06335586358591</v>
      </c>
      <c r="G274">
        <f t="shared" si="4"/>
        <v>0.32028427479224286</v>
      </c>
    </row>
    <row r="275" spans="1:7">
      <c r="A275">
        <v>6</v>
      </c>
      <c r="B275">
        <v>-19.829999999999998</v>
      </c>
      <c r="C275">
        <v>31</v>
      </c>
      <c r="D275">
        <v>7000</v>
      </c>
      <c r="E275">
        <v>199</v>
      </c>
      <c r="F275">
        <f>[1]!wallScanTrans(B275,G267,H267,I267,K267)+J267</f>
        <v>211.06335586358591</v>
      </c>
      <c r="G275">
        <f t="shared" si="4"/>
        <v>0.73127916930408343</v>
      </c>
    </row>
    <row r="276" spans="1:7">
      <c r="A276">
        <v>7</v>
      </c>
      <c r="B276">
        <v>-19.899999999999999</v>
      </c>
      <c r="C276">
        <v>31</v>
      </c>
      <c r="D276">
        <v>7000</v>
      </c>
      <c r="E276">
        <v>181</v>
      </c>
      <c r="F276">
        <f>[1]!wallScanTrans(B276,G267,H267,I267,K267)+J267</f>
        <v>211.06335586358591</v>
      </c>
      <c r="G276">
        <f t="shared" si="4"/>
        <v>4.993399810942571</v>
      </c>
    </row>
    <row r="277" spans="1:7">
      <c r="A277">
        <v>8</v>
      </c>
      <c r="B277">
        <v>-19.96</v>
      </c>
      <c r="C277">
        <v>31</v>
      </c>
      <c r="D277">
        <v>7000</v>
      </c>
      <c r="E277">
        <v>215</v>
      </c>
      <c r="F277">
        <f>[1]!wallScanTrans(B277,G267,H267,I267,K267)+J267</f>
        <v>211.06335586358591</v>
      </c>
      <c r="G277">
        <f t="shared" si="4"/>
        <v>7.207984677564383E-2</v>
      </c>
    </row>
    <row r="278" spans="1:7">
      <c r="A278">
        <v>9</v>
      </c>
      <c r="B278">
        <v>-20.03</v>
      </c>
      <c r="C278">
        <v>31</v>
      </c>
      <c r="D278">
        <v>7000</v>
      </c>
      <c r="E278">
        <v>213</v>
      </c>
      <c r="F278">
        <f>[1]!wallScanTrans(B278,G267,H267,I267,K267)+J267</f>
        <v>211.06335586358591</v>
      </c>
      <c r="G278">
        <f t="shared" si="4"/>
        <v>1.7608406155432254E-2</v>
      </c>
    </row>
    <row r="279" spans="1:7">
      <c r="A279">
        <v>10</v>
      </c>
      <c r="B279">
        <v>-20.09</v>
      </c>
      <c r="C279">
        <v>31</v>
      </c>
      <c r="D279">
        <v>7000</v>
      </c>
      <c r="E279">
        <v>208</v>
      </c>
      <c r="F279">
        <f>[1]!wallScanTrans(B279,G267,H267,I267,K267)+J267</f>
        <v>211.06335586358591</v>
      </c>
      <c r="G279">
        <f t="shared" si="4"/>
        <v>4.5116101668106673E-2</v>
      </c>
    </row>
    <row r="280" spans="1:7">
      <c r="A280">
        <v>11</v>
      </c>
      <c r="B280">
        <v>-20.16</v>
      </c>
      <c r="C280">
        <v>31</v>
      </c>
      <c r="D280">
        <v>7000</v>
      </c>
      <c r="E280">
        <v>202</v>
      </c>
      <c r="F280">
        <f>[1]!wallScanTrans(B280,G267,H267,I267,K267)+J267</f>
        <v>211.06335586358591</v>
      </c>
      <c r="G280">
        <f t="shared" si="4"/>
        <v>0.40665554212869864</v>
      </c>
    </row>
    <row r="281" spans="1:7">
      <c r="A281">
        <v>12</v>
      </c>
      <c r="B281">
        <v>-20.22</v>
      </c>
      <c r="C281">
        <v>31</v>
      </c>
      <c r="D281">
        <v>7000</v>
      </c>
      <c r="E281">
        <v>191</v>
      </c>
      <c r="F281">
        <f>[1]!wallScanTrans(B281,G267,H267,I267,K267)+J267</f>
        <v>211.06335586358591</v>
      </c>
      <c r="G281">
        <f t="shared" si="4"/>
        <v>2.1075300969051685</v>
      </c>
    </row>
    <row r="282" spans="1:7">
      <c r="A282">
        <v>13</v>
      </c>
      <c r="B282">
        <v>-20.29</v>
      </c>
      <c r="C282">
        <v>31</v>
      </c>
      <c r="D282">
        <v>7000</v>
      </c>
      <c r="E282">
        <v>217</v>
      </c>
      <c r="F282">
        <f>[1]!wallScanTrans(B282,G267,H267,I267,K267)+J267</f>
        <v>211.06335586358591</v>
      </c>
      <c r="G282">
        <f t="shared" si="4"/>
        <v>0.16241356498810958</v>
      </c>
    </row>
    <row r="283" spans="1:7">
      <c r="A283">
        <v>14</v>
      </c>
      <c r="B283">
        <v>-20.344999999999999</v>
      </c>
      <c r="C283">
        <v>31</v>
      </c>
      <c r="D283">
        <v>7000</v>
      </c>
      <c r="E283">
        <v>217</v>
      </c>
      <c r="F283">
        <f>[1]!wallScanTrans(B283,G267,H267,I267,K267)+J267</f>
        <v>211.06335586358591</v>
      </c>
      <c r="G283">
        <f t="shared" si="4"/>
        <v>0.16241356498810958</v>
      </c>
    </row>
    <row r="284" spans="1:7">
      <c r="A284">
        <v>15</v>
      </c>
      <c r="B284">
        <v>-20.414999999999999</v>
      </c>
      <c r="C284">
        <v>31</v>
      </c>
      <c r="D284">
        <v>7000</v>
      </c>
      <c r="E284">
        <v>220</v>
      </c>
      <c r="F284">
        <f>[1]!wallScanTrans(B284,G267,H267,I267,K267)+J267</f>
        <v>211.06335586358591</v>
      </c>
      <c r="G284">
        <f t="shared" si="4"/>
        <v>0.36301640191320134</v>
      </c>
    </row>
    <row r="285" spans="1:7">
      <c r="A285">
        <v>16</v>
      </c>
      <c r="B285">
        <v>-20.49</v>
      </c>
      <c r="C285">
        <v>31</v>
      </c>
      <c r="D285">
        <v>7000</v>
      </c>
      <c r="E285">
        <v>210</v>
      </c>
      <c r="F285">
        <f>[1]!wallScanTrans(B285,G267,H267,I267,K267)+J267</f>
        <v>211.06335586358591</v>
      </c>
      <c r="G285">
        <f t="shared" si="4"/>
        <v>5.3844080601073343E-3</v>
      </c>
    </row>
    <row r="286" spans="1:7">
      <c r="A286">
        <v>17</v>
      </c>
      <c r="B286">
        <v>-20.55</v>
      </c>
      <c r="C286">
        <v>32</v>
      </c>
      <c r="D286">
        <v>7000</v>
      </c>
      <c r="E286">
        <v>235</v>
      </c>
      <c r="F286">
        <f>[1]!wallScanTrans(B286,G267,H267,I267,K267)+J267</f>
        <v>211.06335586358591</v>
      </c>
      <c r="G286">
        <f t="shared" si="4"/>
        <v>2.4381401383545827</v>
      </c>
    </row>
    <row r="287" spans="1:7">
      <c r="A287">
        <v>18</v>
      </c>
      <c r="B287">
        <v>-20.61</v>
      </c>
      <c r="C287">
        <v>31</v>
      </c>
      <c r="D287">
        <v>7000</v>
      </c>
      <c r="E287">
        <v>194</v>
      </c>
      <c r="F287">
        <f>[1]!wallScanTrans(B287,G267,H267,I267,K267)+J267</f>
        <v>211.06335586358591</v>
      </c>
      <c r="G287">
        <f t="shared" si="4"/>
        <v>1.5008150171514005</v>
      </c>
    </row>
    <row r="288" spans="1:7">
      <c r="A288">
        <v>19</v>
      </c>
      <c r="B288">
        <v>-20.68</v>
      </c>
      <c r="C288">
        <v>31</v>
      </c>
      <c r="D288">
        <v>7000</v>
      </c>
      <c r="E288">
        <v>208</v>
      </c>
      <c r="F288">
        <f>[1]!wallScanTrans(B288,G267,H267,I267,K267)+J267</f>
        <v>211.06335586358591</v>
      </c>
      <c r="G288">
        <f t="shared" si="4"/>
        <v>4.5116101668106673E-2</v>
      </c>
    </row>
    <row r="289" spans="1:7">
      <c r="A289">
        <v>20</v>
      </c>
      <c r="B289">
        <v>-20.75</v>
      </c>
      <c r="C289">
        <v>31</v>
      </c>
      <c r="D289">
        <v>7000</v>
      </c>
      <c r="E289">
        <v>212</v>
      </c>
      <c r="F289">
        <f>[1]!wallScanTrans(B289,G267,H267,I267,K267)+J267</f>
        <v>211.06335586358591</v>
      </c>
      <c r="G289">
        <f t="shared" si="4"/>
        <v>4.1382181050891188E-3</v>
      </c>
    </row>
    <row r="290" spans="1:7">
      <c r="A290">
        <v>21</v>
      </c>
      <c r="B290">
        <v>-20.805</v>
      </c>
      <c r="C290">
        <v>32</v>
      </c>
      <c r="D290">
        <v>7000</v>
      </c>
      <c r="E290">
        <v>212</v>
      </c>
      <c r="F290">
        <f>[1]!wallScanTrans(B290,G267,H267,I267,K267)+J267</f>
        <v>211.06335586358591</v>
      </c>
      <c r="G290">
        <f t="shared" si="4"/>
        <v>4.1382181050891188E-3</v>
      </c>
    </row>
    <row r="291" spans="1:7">
      <c r="A291">
        <v>22</v>
      </c>
      <c r="B291">
        <v>-20.87</v>
      </c>
      <c r="C291">
        <v>31</v>
      </c>
      <c r="D291">
        <v>7000</v>
      </c>
      <c r="E291">
        <v>206</v>
      </c>
      <c r="F291">
        <f>[1]!wallScanTrans(B291,G267,H267,I267,K267)+J267</f>
        <v>211.06335586358591</v>
      </c>
      <c r="G291">
        <f t="shared" si="4"/>
        <v>0.12445423592868851</v>
      </c>
    </row>
    <row r="292" spans="1:7">
      <c r="A292">
        <v>23</v>
      </c>
      <c r="B292">
        <v>-20.945</v>
      </c>
      <c r="C292">
        <v>31</v>
      </c>
      <c r="D292">
        <v>7000</v>
      </c>
      <c r="E292">
        <v>226</v>
      </c>
      <c r="F292">
        <f>[1]!wallScanTrans(B292,G267,H267,I267,K267)+J267</f>
        <v>211.06335586358591</v>
      </c>
      <c r="G292">
        <f t="shared" si="4"/>
        <v>0.98718291176050166</v>
      </c>
    </row>
    <row r="293" spans="1:7">
      <c r="A293">
        <v>24</v>
      </c>
      <c r="B293">
        <v>-21.004999999999999</v>
      </c>
      <c r="C293">
        <v>31</v>
      </c>
      <c r="D293">
        <v>7000</v>
      </c>
      <c r="E293">
        <v>220</v>
      </c>
      <c r="F293">
        <f>[1]!wallScanTrans(B293,G267,H267,I267,K267)+J267</f>
        <v>211.06335586358591</v>
      </c>
      <c r="G293">
        <f t="shared" si="4"/>
        <v>0.36301640191320134</v>
      </c>
    </row>
    <row r="294" spans="1:7">
      <c r="A294">
        <v>25</v>
      </c>
      <c r="B294">
        <v>-21.07</v>
      </c>
      <c r="C294">
        <v>31</v>
      </c>
      <c r="D294">
        <v>7000</v>
      </c>
      <c r="E294">
        <v>223</v>
      </c>
      <c r="F294">
        <f>[1]!wallScanTrans(B294,G267,H267,I267,K267)+J267</f>
        <v>211.06335586358591</v>
      </c>
      <c r="G294">
        <f t="shared" si="4"/>
        <v>0.63893934188066748</v>
      </c>
    </row>
    <row r="295" spans="1:7">
      <c r="A295">
        <v>26</v>
      </c>
      <c r="B295">
        <v>-21.135000000000002</v>
      </c>
      <c r="C295">
        <v>31</v>
      </c>
      <c r="D295">
        <v>7000</v>
      </c>
      <c r="E295">
        <v>208</v>
      </c>
      <c r="F295">
        <f>[1]!wallScanTrans(B295,G267,H267,I267,K267)+J267</f>
        <v>211.02632902896403</v>
      </c>
      <c r="G295">
        <f t="shared" si="4"/>
        <v>4.4032054767069027E-2</v>
      </c>
    </row>
    <row r="296" spans="1:7">
      <c r="A296">
        <v>27</v>
      </c>
      <c r="B296">
        <v>-21.2</v>
      </c>
      <c r="C296">
        <v>32</v>
      </c>
      <c r="D296">
        <v>7000</v>
      </c>
      <c r="E296">
        <v>234</v>
      </c>
      <c r="F296">
        <f>[1]!wallScanTrans(B296,G267,H267,I267,K267)+J267</f>
        <v>208.48234074532053</v>
      </c>
      <c r="G296">
        <f t="shared" si="4"/>
        <v>2.782696298452688</v>
      </c>
    </row>
    <row r="297" spans="1:7">
      <c r="A297">
        <v>28</v>
      </c>
      <c r="B297">
        <v>-21.265000000000001</v>
      </c>
      <c r="C297">
        <v>31</v>
      </c>
      <c r="D297">
        <v>7000</v>
      </c>
      <c r="E297">
        <v>183</v>
      </c>
      <c r="F297">
        <f>[1]!wallScanTrans(B297,G267,H267,I267,K267)+J267</f>
        <v>201.93882390001312</v>
      </c>
      <c r="G297">
        <f t="shared" si="4"/>
        <v>1.9599948126541427</v>
      </c>
    </row>
    <row r="298" spans="1:7">
      <c r="A298">
        <v>29</v>
      </c>
      <c r="B298">
        <v>-21.324999999999999</v>
      </c>
      <c r="C298">
        <v>32</v>
      </c>
      <c r="D298">
        <v>7000</v>
      </c>
      <c r="E298">
        <v>216</v>
      </c>
      <c r="F298">
        <f>[1]!wallScanTrans(B298,G267,H267,I267,K267)+J267</f>
        <v>192.3487770827501</v>
      </c>
      <c r="G298">
        <f t="shared" si="4"/>
        <v>2.5897238216733647</v>
      </c>
    </row>
    <row r="299" spans="1:7">
      <c r="A299">
        <v>30</v>
      </c>
      <c r="B299">
        <v>-21.39</v>
      </c>
      <c r="C299">
        <v>31</v>
      </c>
      <c r="D299">
        <v>7000</v>
      </c>
      <c r="E299">
        <v>170</v>
      </c>
      <c r="F299">
        <f>[1]!wallScanTrans(B299,G267,H267,I267,K267)+J267</f>
        <v>178.11385915732012</v>
      </c>
      <c r="G299">
        <f t="shared" si="4"/>
        <v>0.38726300249898582</v>
      </c>
    </row>
    <row r="300" spans="1:7">
      <c r="A300">
        <v>31</v>
      </c>
      <c r="B300">
        <v>-21.465</v>
      </c>
      <c r="C300">
        <v>31</v>
      </c>
      <c r="D300">
        <v>7000</v>
      </c>
      <c r="E300">
        <v>164</v>
      </c>
      <c r="F300">
        <f>[1]!wallScanTrans(B300,G267,H267,I267,K267)+J267</f>
        <v>156.93945955812586</v>
      </c>
      <c r="G300">
        <f t="shared" si="4"/>
        <v>0.30397092275207477</v>
      </c>
    </row>
    <row r="301" spans="1:7">
      <c r="A301">
        <v>32</v>
      </c>
      <c r="B301">
        <v>-21.52</v>
      </c>
      <c r="C301">
        <v>31</v>
      </c>
      <c r="D301">
        <v>7000</v>
      </c>
      <c r="E301">
        <v>124</v>
      </c>
      <c r="F301">
        <f>[1]!wallScanTrans(B301,G267,H267,I267,K267)+J267</f>
        <v>142.31797600113012</v>
      </c>
      <c r="G301">
        <f t="shared" si="4"/>
        <v>2.7060342320804756</v>
      </c>
    </row>
    <row r="302" spans="1:7">
      <c r="A302">
        <v>33</v>
      </c>
      <c r="B302">
        <v>-21.585000000000001</v>
      </c>
      <c r="C302">
        <v>31</v>
      </c>
      <c r="D302">
        <v>7000</v>
      </c>
      <c r="E302">
        <v>138</v>
      </c>
      <c r="F302">
        <f>[1]!wallScanTrans(B302,G267,H267,I267,K267)+J267</f>
        <v>128.72991340677547</v>
      </c>
      <c r="G302">
        <f t="shared" si="4"/>
        <v>0.62271380757884953</v>
      </c>
    </row>
    <row r="303" spans="1:7">
      <c r="A303">
        <v>34</v>
      </c>
      <c r="B303">
        <v>-21.66</v>
      </c>
      <c r="C303">
        <v>32</v>
      </c>
      <c r="D303">
        <v>7000</v>
      </c>
      <c r="E303">
        <v>125</v>
      </c>
      <c r="F303">
        <f>[1]!wallScanTrans(B303,G267,H267,I267,K267)+J267</f>
        <v>118.02120803429194</v>
      </c>
      <c r="G303">
        <f t="shared" si="4"/>
        <v>0.38962829840505037</v>
      </c>
    </row>
    <row r="304" spans="1:7">
      <c r="A304">
        <v>35</v>
      </c>
      <c r="B304">
        <v>-21.725000000000001</v>
      </c>
      <c r="C304">
        <v>30</v>
      </c>
      <c r="D304">
        <v>7000</v>
      </c>
      <c r="E304">
        <v>119</v>
      </c>
      <c r="F304">
        <f>[1]!wallScanTrans(B304,G267,H267,I267,K267)+J267</f>
        <v>113.04751464967465</v>
      </c>
      <c r="G304">
        <f t="shared" si="4"/>
        <v>0.29774858693981399</v>
      </c>
    </row>
    <row r="305" spans="1:7">
      <c r="A305">
        <v>36</v>
      </c>
      <c r="B305">
        <v>-21.78</v>
      </c>
      <c r="C305">
        <v>31</v>
      </c>
      <c r="D305">
        <v>7000</v>
      </c>
      <c r="E305">
        <v>109</v>
      </c>
      <c r="F305">
        <f>[1]!wallScanTrans(B305,G267,H267,I267,K267)+J267</f>
        <v>111.9418525475065</v>
      </c>
      <c r="G305">
        <f t="shared" si="4"/>
        <v>7.9399049644683306E-2</v>
      </c>
    </row>
    <row r="306" spans="1:7">
      <c r="A306">
        <v>37</v>
      </c>
      <c r="B306">
        <v>-21.844999999999999</v>
      </c>
      <c r="C306">
        <v>31</v>
      </c>
      <c r="D306">
        <v>7000</v>
      </c>
      <c r="E306">
        <v>117</v>
      </c>
      <c r="F306">
        <f>[1]!wallScanTrans(B306,G267,H267,I267,K267)+J267</f>
        <v>111.9418525475065</v>
      </c>
      <c r="G306">
        <f t="shared" si="4"/>
        <v>0.21867397992449991</v>
      </c>
    </row>
    <row r="307" spans="1:7">
      <c r="A307">
        <v>38</v>
      </c>
      <c r="B307">
        <v>-21.914999999999999</v>
      </c>
      <c r="C307">
        <v>31</v>
      </c>
      <c r="D307">
        <v>7000</v>
      </c>
      <c r="E307">
        <v>119</v>
      </c>
      <c r="F307">
        <f>[1]!wallScanTrans(B307,G267,H267,I267,K267)+J267</f>
        <v>111.9418525475065</v>
      </c>
      <c r="G307">
        <f t="shared" si="4"/>
        <v>0.41863399547176877</v>
      </c>
    </row>
    <row r="308" spans="1:7">
      <c r="A308">
        <v>39</v>
      </c>
      <c r="B308">
        <v>-21.98</v>
      </c>
      <c r="C308">
        <v>31</v>
      </c>
      <c r="D308">
        <v>7000</v>
      </c>
      <c r="E308">
        <v>122</v>
      </c>
      <c r="F308">
        <f>[1]!wallScanTrans(B308,G267,H267,I267,K267)+J267</f>
        <v>111.9418525475065</v>
      </c>
      <c r="G308">
        <f t="shared" si="4"/>
        <v>0.82923221455820895</v>
      </c>
    </row>
    <row r="309" spans="1:7">
      <c r="A309">
        <v>40</v>
      </c>
      <c r="B309">
        <v>-22.04</v>
      </c>
      <c r="C309">
        <v>32</v>
      </c>
      <c r="D309">
        <v>7000</v>
      </c>
      <c r="E309">
        <v>103</v>
      </c>
      <c r="F309">
        <f>[1]!wallScanTrans(B309,G267,H267,I267,K267)+J267</f>
        <v>111.9418525475065</v>
      </c>
      <c r="G309">
        <f t="shared" si="4"/>
        <v>0.77627890273153866</v>
      </c>
    </row>
    <row r="310" spans="1:7">
      <c r="A310">
        <v>41</v>
      </c>
      <c r="B310">
        <v>-22.114999999999998</v>
      </c>
      <c r="C310">
        <v>31</v>
      </c>
      <c r="D310">
        <v>7000</v>
      </c>
      <c r="E310">
        <v>115</v>
      </c>
      <c r="F310">
        <f>[1]!wallScanTrans(B310,G267,H267,I267,K267)+J267</f>
        <v>111.9418525475065</v>
      </c>
      <c r="G310">
        <f t="shared" si="4"/>
        <v>8.1324050792978136E-2</v>
      </c>
    </row>
    <row r="311" spans="1:7">
      <c r="A311">
        <v>42</v>
      </c>
      <c r="B311">
        <v>-22.18</v>
      </c>
      <c r="C311">
        <v>31</v>
      </c>
      <c r="D311">
        <v>7000</v>
      </c>
      <c r="E311">
        <v>120</v>
      </c>
      <c r="F311">
        <f>[1]!wallScanTrans(B311,G267,H267,I267,K267)+J267</f>
        <v>111.9418525475065</v>
      </c>
      <c r="G311">
        <f t="shared" si="4"/>
        <v>0.54111450305106246</v>
      </c>
    </row>
    <row r="312" spans="1:7">
      <c r="A312">
        <v>43</v>
      </c>
      <c r="B312">
        <v>-22.234999999999999</v>
      </c>
      <c r="C312">
        <v>31</v>
      </c>
      <c r="D312">
        <v>7000</v>
      </c>
      <c r="E312">
        <v>123</v>
      </c>
      <c r="F312">
        <f>[1]!wallScanTrans(B312,G267,H267,I267,K267)+J267</f>
        <v>111.9418525475065</v>
      </c>
      <c r="G312">
        <f t="shared" si="4"/>
        <v>0.99416768358608532</v>
      </c>
    </row>
    <row r="313" spans="1:7">
      <c r="A313">
        <v>44</v>
      </c>
      <c r="B313">
        <v>-22.3</v>
      </c>
      <c r="C313">
        <v>32</v>
      </c>
      <c r="D313">
        <v>7000</v>
      </c>
      <c r="E313">
        <v>108</v>
      </c>
      <c r="F313">
        <f>[1]!wallScanTrans(B313,G267,H267,I267,K267)+J267</f>
        <v>111.9418525475065</v>
      </c>
      <c r="G313">
        <f t="shared" si="4"/>
        <v>0.14387223616929148</v>
      </c>
    </row>
    <row r="314" spans="1:7">
      <c r="A314">
        <v>45</v>
      </c>
      <c r="B314">
        <v>-22.375</v>
      </c>
      <c r="C314">
        <v>31</v>
      </c>
      <c r="D314">
        <v>7000</v>
      </c>
      <c r="E314">
        <v>111</v>
      </c>
      <c r="F314">
        <f>[1]!wallScanTrans(B314,G267,H267,I267,K267)+J267</f>
        <v>111.9418525475065</v>
      </c>
      <c r="G314">
        <f t="shared" si="4"/>
        <v>7.9917677589593072E-3</v>
      </c>
    </row>
    <row r="315" spans="1:7">
      <c r="A315">
        <v>46</v>
      </c>
      <c r="B315">
        <v>-22.43</v>
      </c>
      <c r="C315">
        <v>31</v>
      </c>
      <c r="D315">
        <v>7000</v>
      </c>
      <c r="E315">
        <v>87</v>
      </c>
      <c r="F315">
        <f>[1]!wallScanTrans(B315,G267,H267,I267,K267)+J267</f>
        <v>111.9418525475065</v>
      </c>
      <c r="G315">
        <f t="shared" si="4"/>
        <v>7.1505288333512231</v>
      </c>
    </row>
    <row r="316" spans="1:7">
      <c r="A316" t="s">
        <v>0</v>
      </c>
    </row>
    <row r="317" spans="1:7">
      <c r="A317" t="s">
        <v>0</v>
      </c>
    </row>
    <row r="318" spans="1:7">
      <c r="A318" t="s">
        <v>0</v>
      </c>
    </row>
    <row r="319" spans="1:7">
      <c r="A319" t="s">
        <v>0</v>
      </c>
    </row>
    <row r="320" spans="1:7">
      <c r="A320" t="s">
        <v>90</v>
      </c>
    </row>
    <row r="321" spans="1:5">
      <c r="A321" t="s">
        <v>2</v>
      </c>
    </row>
    <row r="322" spans="1:5">
      <c r="A322" t="s">
        <v>3</v>
      </c>
    </row>
    <row r="323" spans="1:5">
      <c r="A323" t="s">
        <v>4</v>
      </c>
    </row>
    <row r="324" spans="1:5">
      <c r="A324" t="s">
        <v>5</v>
      </c>
    </row>
    <row r="325" spans="1:5">
      <c r="A325" t="s">
        <v>6</v>
      </c>
    </row>
    <row r="326" spans="1:5">
      <c r="A326" t="s">
        <v>7</v>
      </c>
    </row>
    <row r="327" spans="1:5">
      <c r="A327" t="s">
        <v>91</v>
      </c>
    </row>
    <row r="328" spans="1:5">
      <c r="A328" t="s">
        <v>9</v>
      </c>
    </row>
    <row r="329" spans="1:5">
      <c r="A329" t="s">
        <v>10</v>
      </c>
    </row>
    <row r="330" spans="1:5">
      <c r="A330" t="s">
        <v>11</v>
      </c>
    </row>
    <row r="331" spans="1:5">
      <c r="A331" t="s">
        <v>0</v>
      </c>
    </row>
    <row r="332" spans="1:5">
      <c r="A332" t="s">
        <v>40</v>
      </c>
      <c r="B332" t="s">
        <v>33</v>
      </c>
      <c r="C332" t="s">
        <v>22</v>
      </c>
      <c r="D332" t="s">
        <v>39</v>
      </c>
      <c r="E332" t="s">
        <v>38</v>
      </c>
    </row>
    <row r="333" spans="1:5">
      <c r="A333">
        <v>1</v>
      </c>
      <c r="B333">
        <v>-19.495000000000001</v>
      </c>
      <c r="C333">
        <v>31</v>
      </c>
      <c r="D333">
        <v>7000</v>
      </c>
      <c r="E333">
        <v>208</v>
      </c>
    </row>
    <row r="334" spans="1:5">
      <c r="A334">
        <v>2</v>
      </c>
      <c r="B334">
        <v>-19.57</v>
      </c>
      <c r="C334">
        <v>31</v>
      </c>
      <c r="D334">
        <v>7000</v>
      </c>
      <c r="E334">
        <v>180</v>
      </c>
    </row>
    <row r="335" spans="1:5">
      <c r="A335">
        <v>3</v>
      </c>
      <c r="B335">
        <v>-19.635000000000002</v>
      </c>
      <c r="C335">
        <v>32</v>
      </c>
      <c r="D335">
        <v>7000</v>
      </c>
      <c r="E335">
        <v>224</v>
      </c>
    </row>
    <row r="336" spans="1:5">
      <c r="A336">
        <v>4</v>
      </c>
      <c r="B336">
        <v>-19.7</v>
      </c>
      <c r="C336">
        <v>32</v>
      </c>
      <c r="D336">
        <v>7000</v>
      </c>
      <c r="E336">
        <v>230</v>
      </c>
    </row>
    <row r="337" spans="1:5">
      <c r="A337">
        <v>5</v>
      </c>
      <c r="B337">
        <v>-19.77</v>
      </c>
      <c r="C337">
        <v>31</v>
      </c>
      <c r="D337">
        <v>7000</v>
      </c>
      <c r="E337">
        <v>216</v>
      </c>
    </row>
    <row r="338" spans="1:5">
      <c r="A338">
        <v>6</v>
      </c>
      <c r="B338">
        <v>-19.829999999999998</v>
      </c>
      <c r="C338">
        <v>31</v>
      </c>
      <c r="D338">
        <v>7000</v>
      </c>
      <c r="E338">
        <v>191</v>
      </c>
    </row>
    <row r="339" spans="1:5">
      <c r="A339">
        <v>7</v>
      </c>
      <c r="B339">
        <v>-19.899999999999999</v>
      </c>
      <c r="C339">
        <v>32</v>
      </c>
      <c r="D339">
        <v>7000</v>
      </c>
      <c r="E339">
        <v>235</v>
      </c>
    </row>
    <row r="340" spans="1:5">
      <c r="A340">
        <v>8</v>
      </c>
      <c r="B340">
        <v>-19.96</v>
      </c>
      <c r="C340">
        <v>31</v>
      </c>
      <c r="D340">
        <v>7000</v>
      </c>
      <c r="E340">
        <v>230</v>
      </c>
    </row>
    <row r="341" spans="1:5">
      <c r="A341">
        <v>9</v>
      </c>
      <c r="B341">
        <v>-20.03</v>
      </c>
      <c r="C341">
        <v>31</v>
      </c>
      <c r="D341">
        <v>7000</v>
      </c>
      <c r="E341">
        <v>223</v>
      </c>
    </row>
    <row r="342" spans="1:5">
      <c r="A342">
        <v>10</v>
      </c>
      <c r="B342">
        <v>-20.09</v>
      </c>
      <c r="C342">
        <v>32</v>
      </c>
      <c r="D342">
        <v>7000</v>
      </c>
      <c r="E342">
        <v>234</v>
      </c>
    </row>
    <row r="343" spans="1:5">
      <c r="A343">
        <v>11</v>
      </c>
      <c r="B343">
        <v>-20.16</v>
      </c>
      <c r="C343">
        <v>31</v>
      </c>
      <c r="D343">
        <v>7000</v>
      </c>
      <c r="E343">
        <v>201</v>
      </c>
    </row>
    <row r="344" spans="1:5">
      <c r="A344">
        <v>12</v>
      </c>
      <c r="B344">
        <v>-20.22</v>
      </c>
      <c r="C344">
        <v>31</v>
      </c>
      <c r="D344">
        <v>7000</v>
      </c>
      <c r="E344">
        <v>237</v>
      </c>
    </row>
    <row r="345" spans="1:5">
      <c r="A345">
        <v>13</v>
      </c>
      <c r="B345">
        <v>-20.29</v>
      </c>
      <c r="C345">
        <v>31</v>
      </c>
      <c r="D345">
        <v>7000</v>
      </c>
      <c r="E345">
        <v>222</v>
      </c>
    </row>
    <row r="346" spans="1:5">
      <c r="A346">
        <v>14</v>
      </c>
      <c r="B346">
        <v>-20.350000000000001</v>
      </c>
      <c r="C346">
        <v>31</v>
      </c>
      <c r="D346">
        <v>7000</v>
      </c>
      <c r="E346">
        <v>201</v>
      </c>
    </row>
    <row r="347" spans="1:5">
      <c r="A347">
        <v>15</v>
      </c>
      <c r="B347">
        <v>-20.425000000000001</v>
      </c>
      <c r="C347">
        <v>32</v>
      </c>
      <c r="D347">
        <v>7000</v>
      </c>
      <c r="E347">
        <v>235</v>
      </c>
    </row>
    <row r="348" spans="1:5">
      <c r="A348">
        <v>16</v>
      </c>
      <c r="B348">
        <v>-20.49</v>
      </c>
      <c r="C348">
        <v>32</v>
      </c>
      <c r="D348">
        <v>7000</v>
      </c>
      <c r="E348">
        <v>197</v>
      </c>
    </row>
    <row r="349" spans="1:5">
      <c r="A349">
        <v>17</v>
      </c>
      <c r="B349">
        <v>-20.55</v>
      </c>
      <c r="C349">
        <v>31</v>
      </c>
      <c r="D349">
        <v>7000</v>
      </c>
      <c r="E349">
        <v>206</v>
      </c>
    </row>
    <row r="350" spans="1:5">
      <c r="A350">
        <v>18</v>
      </c>
      <c r="B350">
        <v>-20.61</v>
      </c>
      <c r="C350">
        <v>32</v>
      </c>
      <c r="D350">
        <v>7000</v>
      </c>
      <c r="E350">
        <v>218</v>
      </c>
    </row>
    <row r="351" spans="1:5">
      <c r="A351">
        <v>19</v>
      </c>
      <c r="B351">
        <v>-20.68</v>
      </c>
      <c r="C351">
        <v>31</v>
      </c>
      <c r="D351">
        <v>7000</v>
      </c>
      <c r="E351">
        <v>190</v>
      </c>
    </row>
    <row r="352" spans="1:5">
      <c r="A352">
        <v>20</v>
      </c>
      <c r="B352">
        <v>-20.75</v>
      </c>
      <c r="C352">
        <v>32</v>
      </c>
      <c r="D352">
        <v>7000</v>
      </c>
      <c r="E352">
        <v>232</v>
      </c>
    </row>
    <row r="353" spans="1:5">
      <c r="A353">
        <v>21</v>
      </c>
      <c r="B353">
        <v>-20.805</v>
      </c>
      <c r="C353">
        <v>31</v>
      </c>
      <c r="D353">
        <v>7000</v>
      </c>
      <c r="E353">
        <v>197</v>
      </c>
    </row>
    <row r="354" spans="1:5">
      <c r="A354">
        <v>22</v>
      </c>
      <c r="B354">
        <v>-20.875</v>
      </c>
      <c r="C354">
        <v>31</v>
      </c>
      <c r="D354">
        <v>7000</v>
      </c>
      <c r="E354">
        <v>195</v>
      </c>
    </row>
    <row r="355" spans="1:5">
      <c r="A355">
        <v>23</v>
      </c>
      <c r="B355">
        <v>-20.945</v>
      </c>
      <c r="C355">
        <v>31</v>
      </c>
      <c r="D355">
        <v>7000</v>
      </c>
      <c r="E355">
        <v>210</v>
      </c>
    </row>
    <row r="356" spans="1:5">
      <c r="A356">
        <v>24</v>
      </c>
      <c r="B356">
        <v>-21.004999999999999</v>
      </c>
      <c r="C356">
        <v>31</v>
      </c>
      <c r="D356">
        <v>7000</v>
      </c>
      <c r="E356">
        <v>218</v>
      </c>
    </row>
    <row r="357" spans="1:5">
      <c r="A357">
        <v>25</v>
      </c>
      <c r="B357">
        <v>-21.07</v>
      </c>
      <c r="C357">
        <v>32</v>
      </c>
      <c r="D357">
        <v>7000</v>
      </c>
      <c r="E357">
        <v>230</v>
      </c>
    </row>
    <row r="358" spans="1:5">
      <c r="A358">
        <v>26</v>
      </c>
      <c r="B358">
        <v>-21.135000000000002</v>
      </c>
      <c r="C358">
        <v>31</v>
      </c>
      <c r="D358">
        <v>7000</v>
      </c>
      <c r="E358">
        <v>195</v>
      </c>
    </row>
    <row r="359" spans="1:5">
      <c r="A359">
        <v>27</v>
      </c>
      <c r="B359">
        <v>-21.2</v>
      </c>
      <c r="C359">
        <v>31</v>
      </c>
      <c r="D359">
        <v>7000</v>
      </c>
      <c r="E359">
        <v>211</v>
      </c>
    </row>
    <row r="360" spans="1:5">
      <c r="A360" t="s">
        <v>0</v>
      </c>
    </row>
    <row r="361" spans="1:5">
      <c r="A361" t="s">
        <v>0</v>
      </c>
    </row>
    <row r="362" spans="1:5">
      <c r="A362" t="s">
        <v>0</v>
      </c>
    </row>
    <row r="363" spans="1:5">
      <c r="A363" t="s">
        <v>0</v>
      </c>
    </row>
    <row r="364" spans="1:5">
      <c r="A364" t="s">
        <v>92</v>
      </c>
    </row>
    <row r="365" spans="1:5">
      <c r="A365" t="s">
        <v>2</v>
      </c>
    </row>
    <row r="366" spans="1:5">
      <c r="A366" t="s">
        <v>3</v>
      </c>
    </row>
    <row r="367" spans="1:5">
      <c r="A367" t="s">
        <v>4</v>
      </c>
    </row>
    <row r="368" spans="1:5">
      <c r="A368" t="s">
        <v>5</v>
      </c>
    </row>
    <row r="369" spans="1:11">
      <c r="A369" t="s">
        <v>6</v>
      </c>
    </row>
    <row r="370" spans="1:11">
      <c r="A370" t="s">
        <v>7</v>
      </c>
    </row>
    <row r="371" spans="1:11">
      <c r="A371" t="s">
        <v>93</v>
      </c>
    </row>
    <row r="372" spans="1:11">
      <c r="A372" t="s">
        <v>9</v>
      </c>
    </row>
    <row r="373" spans="1:11">
      <c r="A373" t="s">
        <v>10</v>
      </c>
      <c r="G373" t="s">
        <v>73</v>
      </c>
      <c r="H373" t="s">
        <v>74</v>
      </c>
      <c r="I373" t="s">
        <v>75</v>
      </c>
      <c r="J373" t="s">
        <v>76</v>
      </c>
      <c r="K373" t="s">
        <v>19</v>
      </c>
    </row>
    <row r="374" spans="1:11">
      <c r="A374" t="s">
        <v>11</v>
      </c>
      <c r="G374">
        <v>113.6828857194573</v>
      </c>
      <c r="H374">
        <v>-20.951463562148124</v>
      </c>
      <c r="I374">
        <v>0.46194425926890753</v>
      </c>
      <c r="J374">
        <v>109.40509479603328</v>
      </c>
      <c r="K374">
        <v>90</v>
      </c>
    </row>
    <row r="375" spans="1:11">
      <c r="A375" t="s">
        <v>0</v>
      </c>
    </row>
    <row r="376" spans="1:11">
      <c r="A376" t="s">
        <v>40</v>
      </c>
      <c r="B376" t="s">
        <v>33</v>
      </c>
      <c r="C376" t="s">
        <v>22</v>
      </c>
      <c r="D376" t="s">
        <v>39</v>
      </c>
      <c r="E376" t="s">
        <v>38</v>
      </c>
      <c r="F376" t="s">
        <v>77</v>
      </c>
      <c r="G376" t="s">
        <v>78</v>
      </c>
      <c r="H376" t="s">
        <v>79</v>
      </c>
    </row>
    <row r="377" spans="1:11">
      <c r="A377">
        <v>1</v>
      </c>
      <c r="B377">
        <v>-19.495000000000001</v>
      </c>
      <c r="C377">
        <v>32</v>
      </c>
      <c r="D377">
        <v>7000</v>
      </c>
      <c r="E377">
        <v>197</v>
      </c>
      <c r="F377">
        <f>[1]!wallScanTrans(B377,G374,H374,I374,K374)+J374</f>
        <v>223.08798051549059</v>
      </c>
      <c r="G377">
        <f>(F377-E377)^2/E377</f>
        <v>3.4547346567340935</v>
      </c>
      <c r="H377">
        <f>SUM(G377:G428)/(COUNT(G377:G428)-4)</f>
        <v>1.2577925085352923</v>
      </c>
    </row>
    <row r="378" spans="1:11">
      <c r="A378">
        <v>2</v>
      </c>
      <c r="B378">
        <v>-19.574999999999999</v>
      </c>
      <c r="C378">
        <v>31</v>
      </c>
      <c r="D378">
        <v>7000</v>
      </c>
      <c r="E378">
        <v>204</v>
      </c>
      <c r="F378">
        <f>[1]!wallScanTrans(B378,G374,H374,I374,K374)+J374</f>
        <v>223.08798051549059</v>
      </c>
      <c r="G378">
        <f t="shared" ref="G378:G422" si="5">(F378-E378)^2/E378</f>
        <v>1.78603431450857</v>
      </c>
    </row>
    <row r="379" spans="1:11">
      <c r="A379">
        <v>3</v>
      </c>
      <c r="B379">
        <v>-19.635000000000002</v>
      </c>
      <c r="C379">
        <v>32</v>
      </c>
      <c r="D379">
        <v>7000</v>
      </c>
      <c r="E379">
        <v>246</v>
      </c>
      <c r="F379">
        <f>[1]!wallScanTrans(B379,G374,H374,I374,K374)+J374</f>
        <v>223.08798051549059</v>
      </c>
      <c r="G379">
        <f t="shared" si="5"/>
        <v>2.1339863286932479</v>
      </c>
    </row>
    <row r="380" spans="1:11">
      <c r="A380">
        <v>4</v>
      </c>
      <c r="B380">
        <v>-19.7</v>
      </c>
      <c r="C380">
        <v>32</v>
      </c>
      <c r="D380">
        <v>7000</v>
      </c>
      <c r="E380">
        <v>198</v>
      </c>
      <c r="F380">
        <f>[1]!wallScanTrans(B380,G374,H374,I374,K374)+J374</f>
        <v>223.08798051549059</v>
      </c>
      <c r="G380">
        <f t="shared" si="5"/>
        <v>3.1788220522506827</v>
      </c>
    </row>
    <row r="381" spans="1:11">
      <c r="A381">
        <v>5</v>
      </c>
      <c r="B381">
        <v>-19.77</v>
      </c>
      <c r="C381">
        <v>31</v>
      </c>
      <c r="D381">
        <v>7000</v>
      </c>
      <c r="E381">
        <v>225</v>
      </c>
      <c r="F381">
        <f>[1]!wallScanTrans(B381,G374,H374,I374,K374)+J374</f>
        <v>223.08798051549059</v>
      </c>
      <c r="G381">
        <f t="shared" si="5"/>
        <v>1.6248082262860657E-2</v>
      </c>
    </row>
    <row r="382" spans="1:11">
      <c r="A382">
        <v>6</v>
      </c>
      <c r="B382">
        <v>-19.829999999999998</v>
      </c>
      <c r="C382">
        <v>31</v>
      </c>
      <c r="D382">
        <v>7000</v>
      </c>
      <c r="E382">
        <v>243</v>
      </c>
      <c r="F382">
        <f>[1]!wallScanTrans(B382,G374,H374,I374,K374)+J374</f>
        <v>223.08798051549059</v>
      </c>
      <c r="G382">
        <f t="shared" si="5"/>
        <v>1.6316399998003399</v>
      </c>
    </row>
    <row r="383" spans="1:11">
      <c r="A383">
        <v>7</v>
      </c>
      <c r="B383">
        <v>-19.899999999999999</v>
      </c>
      <c r="C383">
        <v>31</v>
      </c>
      <c r="D383">
        <v>7000</v>
      </c>
      <c r="E383">
        <v>208</v>
      </c>
      <c r="F383">
        <f>[1]!wallScanTrans(B383,G374,H374,I374,K374)+J374</f>
        <v>223.08798051549059</v>
      </c>
      <c r="G383">
        <f t="shared" si="5"/>
        <v>1.0944574809414593</v>
      </c>
    </row>
    <row r="384" spans="1:11">
      <c r="A384">
        <v>8</v>
      </c>
      <c r="B384">
        <v>-19.96</v>
      </c>
      <c r="C384">
        <v>32</v>
      </c>
      <c r="D384">
        <v>7000</v>
      </c>
      <c r="E384">
        <v>262</v>
      </c>
      <c r="F384">
        <f>[1]!wallScanTrans(B384,G374,H374,I374,K374)+J374</f>
        <v>223.08798051549059</v>
      </c>
      <c r="G384">
        <f t="shared" si="5"/>
        <v>5.7791803830642765</v>
      </c>
    </row>
    <row r="385" spans="1:7">
      <c r="A385">
        <v>9</v>
      </c>
      <c r="B385">
        <v>-20.035</v>
      </c>
      <c r="C385">
        <v>31</v>
      </c>
      <c r="D385">
        <v>7000</v>
      </c>
      <c r="E385">
        <v>209</v>
      </c>
      <c r="F385">
        <f>[1]!wallScanTrans(B385,G374,H374,I374,K374)+J374</f>
        <v>223.08798051549059</v>
      </c>
      <c r="G385">
        <f t="shared" si="5"/>
        <v>0.94962294260690128</v>
      </c>
    </row>
    <row r="386" spans="1:7">
      <c r="A386">
        <v>10</v>
      </c>
      <c r="B386">
        <v>-20.09</v>
      </c>
      <c r="C386">
        <v>31</v>
      </c>
      <c r="D386">
        <v>7000</v>
      </c>
      <c r="E386">
        <v>242</v>
      </c>
      <c r="F386">
        <f>[1]!wallScanTrans(B386,G374,H374,I374,K374)+J374</f>
        <v>223.08798051549059</v>
      </c>
      <c r="G386">
        <f t="shared" si="5"/>
        <v>1.4779524007539826</v>
      </c>
    </row>
    <row r="387" spans="1:7">
      <c r="A387">
        <v>11</v>
      </c>
      <c r="B387">
        <v>-20.16</v>
      </c>
      <c r="C387">
        <v>31</v>
      </c>
      <c r="D387">
        <v>7000</v>
      </c>
      <c r="E387">
        <v>215</v>
      </c>
      <c r="F387">
        <f>[1]!wallScanTrans(B387,G374,H374,I374,K374)+J374</f>
        <v>223.08798051549059</v>
      </c>
      <c r="G387">
        <f t="shared" si="5"/>
        <v>0.30425780846025746</v>
      </c>
    </row>
    <row r="388" spans="1:7">
      <c r="A388">
        <v>12</v>
      </c>
      <c r="B388">
        <v>-20.22</v>
      </c>
      <c r="C388">
        <v>31</v>
      </c>
      <c r="D388">
        <v>7000</v>
      </c>
      <c r="E388">
        <v>225</v>
      </c>
      <c r="F388">
        <f>[1]!wallScanTrans(B388,G374,H374,I374,K374)+J374</f>
        <v>223.08798051549059</v>
      </c>
      <c r="G388">
        <f t="shared" si="5"/>
        <v>1.6248082262860657E-2</v>
      </c>
    </row>
    <row r="389" spans="1:7">
      <c r="A389">
        <v>13</v>
      </c>
      <c r="B389">
        <v>-20.29</v>
      </c>
      <c r="C389">
        <v>32</v>
      </c>
      <c r="D389">
        <v>7000</v>
      </c>
      <c r="E389">
        <v>224</v>
      </c>
      <c r="F389">
        <f>[1]!wallScanTrans(B389,G374,H374,I374,K374)+J374</f>
        <v>223.08798051549059</v>
      </c>
      <c r="G389">
        <f t="shared" si="5"/>
        <v>3.7133015184143687E-3</v>
      </c>
    </row>
    <row r="390" spans="1:7">
      <c r="A390">
        <v>14</v>
      </c>
      <c r="B390">
        <v>-20.355</v>
      </c>
      <c r="C390">
        <v>31</v>
      </c>
      <c r="D390">
        <v>7000</v>
      </c>
      <c r="E390">
        <v>203</v>
      </c>
      <c r="F390">
        <f>[1]!wallScanTrans(B390,G374,H374,I374,K374)+J374</f>
        <v>223.08798051549059</v>
      </c>
      <c r="G390">
        <f t="shared" si="5"/>
        <v>1.987817542811475</v>
      </c>
    </row>
    <row r="391" spans="1:7">
      <c r="A391">
        <v>15</v>
      </c>
      <c r="B391">
        <v>-20.414999999999999</v>
      </c>
      <c r="C391">
        <v>31</v>
      </c>
      <c r="D391">
        <v>7000</v>
      </c>
      <c r="E391">
        <v>250</v>
      </c>
      <c r="F391">
        <f>[1]!wallScanTrans(B391,G374,H374,I374,K374)+J374</f>
        <v>223.08798051549059</v>
      </c>
      <c r="G391">
        <f t="shared" si="5"/>
        <v>2.8970271709384572</v>
      </c>
    </row>
    <row r="392" spans="1:7">
      <c r="A392">
        <v>16</v>
      </c>
      <c r="B392">
        <v>-20.49</v>
      </c>
      <c r="C392">
        <v>31</v>
      </c>
      <c r="D392">
        <v>7000</v>
      </c>
      <c r="E392">
        <v>221</v>
      </c>
      <c r="F392">
        <f>[1]!wallScanTrans(B392,G374,H374,I374,K374)+J374</f>
        <v>223.08798051549059</v>
      </c>
      <c r="G392">
        <f t="shared" si="5"/>
        <v>1.9726980240128193E-2</v>
      </c>
    </row>
    <row r="393" spans="1:7">
      <c r="A393">
        <v>17</v>
      </c>
      <c r="B393">
        <v>-20.55</v>
      </c>
      <c r="C393">
        <v>31</v>
      </c>
      <c r="D393">
        <v>7000</v>
      </c>
      <c r="E393">
        <v>252</v>
      </c>
      <c r="F393">
        <f>[1]!wallScanTrans(B393,G374,H374,I374,K374)+J374</f>
        <v>223.08798051549059</v>
      </c>
      <c r="G393">
        <f t="shared" si="5"/>
        <v>3.3170828201295715</v>
      </c>
    </row>
    <row r="394" spans="1:7">
      <c r="A394">
        <v>18</v>
      </c>
      <c r="B394">
        <v>-20.61</v>
      </c>
      <c r="C394">
        <v>31</v>
      </c>
      <c r="D394">
        <v>7000</v>
      </c>
      <c r="E394">
        <v>227</v>
      </c>
      <c r="F394">
        <f>[1]!wallScanTrans(B394,G374,H374,I374,K374)+J374</f>
        <v>223.08798051549059</v>
      </c>
      <c r="G394">
        <f t="shared" si="5"/>
        <v>6.741804602282514E-2</v>
      </c>
    </row>
    <row r="395" spans="1:7">
      <c r="A395">
        <v>19</v>
      </c>
      <c r="B395">
        <v>-20.68</v>
      </c>
      <c r="C395">
        <v>31</v>
      </c>
      <c r="D395">
        <v>7000</v>
      </c>
      <c r="E395">
        <v>209</v>
      </c>
      <c r="F395">
        <f>[1]!wallScanTrans(B395,G374,H374,I374,K374)+J374</f>
        <v>221.465853195129</v>
      </c>
      <c r="G395">
        <f t="shared" si="5"/>
        <v>0.7435286884330522</v>
      </c>
    </row>
    <row r="396" spans="1:7">
      <c r="A396">
        <v>20</v>
      </c>
      <c r="B396">
        <v>-20.75</v>
      </c>
      <c r="C396">
        <v>32</v>
      </c>
      <c r="D396">
        <v>7000</v>
      </c>
      <c r="E396">
        <v>227</v>
      </c>
      <c r="F396">
        <f>[1]!wallScanTrans(B396,G374,H374,I374,K374)+J374</f>
        <v>214.73986776325199</v>
      </c>
      <c r="G396">
        <f t="shared" si="5"/>
        <v>0.6621623015971263</v>
      </c>
    </row>
    <row r="397" spans="1:7">
      <c r="A397">
        <v>21</v>
      </c>
      <c r="B397">
        <v>-20.805</v>
      </c>
      <c r="C397">
        <v>31</v>
      </c>
      <c r="D397">
        <v>7000</v>
      </c>
      <c r="E397">
        <v>198</v>
      </c>
      <c r="F397">
        <f>[1]!wallScanTrans(B397,G374,H374,I374,K374)+J374</f>
        <v>205.79257207577729</v>
      </c>
      <c r="G397">
        <f t="shared" si="5"/>
        <v>0.30668777553628246</v>
      </c>
    </row>
    <row r="398" spans="1:7">
      <c r="A398">
        <v>22</v>
      </c>
      <c r="B398">
        <v>-20.875</v>
      </c>
      <c r="C398">
        <v>31</v>
      </c>
      <c r="D398">
        <v>7000</v>
      </c>
      <c r="E398">
        <v>198</v>
      </c>
      <c r="F398">
        <f>[1]!wallScanTrans(B398,G374,H374,I374,K374)+J374</f>
        <v>189.74362303044569</v>
      </c>
      <c r="G398">
        <f t="shared" si="5"/>
        <v>0.3442816195120546</v>
      </c>
    </row>
    <row r="399" spans="1:7">
      <c r="A399">
        <v>23</v>
      </c>
      <c r="B399">
        <v>-20.945</v>
      </c>
      <c r="C399">
        <v>31</v>
      </c>
      <c r="D399">
        <v>7000</v>
      </c>
      <c r="E399">
        <v>172</v>
      </c>
      <c r="F399">
        <f>[1]!wallScanTrans(B399,G374,H374,I374,K374)+J374</f>
        <v>168.47381436157946</v>
      </c>
      <c r="G399">
        <f t="shared" si="5"/>
        <v>7.2290611375600541E-2</v>
      </c>
    </row>
    <row r="400" spans="1:7">
      <c r="A400">
        <v>24</v>
      </c>
      <c r="B400">
        <v>-21.004999999999999</v>
      </c>
      <c r="C400">
        <v>31</v>
      </c>
      <c r="D400">
        <v>7000</v>
      </c>
      <c r="E400">
        <v>141</v>
      </c>
      <c r="F400">
        <f>[1]!wallScanTrans(B400,G374,H374,I374,K374)+J374</f>
        <v>149.14100191792639</v>
      </c>
      <c r="G400">
        <f t="shared" si="5"/>
        <v>0.470041930692774</v>
      </c>
    </row>
    <row r="401" spans="1:7">
      <c r="A401">
        <v>25</v>
      </c>
      <c r="B401">
        <v>-21.07</v>
      </c>
      <c r="C401">
        <v>32</v>
      </c>
      <c r="D401">
        <v>7000</v>
      </c>
      <c r="E401">
        <v>128</v>
      </c>
      <c r="F401">
        <f>[1]!wallScanTrans(B401,G374,H374,I374,K374)+J374</f>
        <v>132.4774177987392</v>
      </c>
      <c r="G401">
        <f t="shared" si="5"/>
        <v>0.15661929800364494</v>
      </c>
    </row>
    <row r="402" spans="1:7">
      <c r="A402">
        <v>26</v>
      </c>
      <c r="B402">
        <v>-21.135000000000002</v>
      </c>
      <c r="C402">
        <v>31</v>
      </c>
      <c r="D402">
        <v>7000</v>
      </c>
      <c r="E402">
        <v>125</v>
      </c>
      <c r="F402">
        <f>[1]!wallScanTrans(B402,G374,H374,I374,K374)+J374</f>
        <v>120.31549325290598</v>
      </c>
      <c r="G402">
        <f t="shared" si="5"/>
        <v>0.17555682770855513</v>
      </c>
    </row>
    <row r="403" spans="1:7">
      <c r="A403">
        <v>27</v>
      </c>
      <c r="B403">
        <v>-21.2</v>
      </c>
      <c r="C403">
        <v>31</v>
      </c>
      <c r="D403">
        <v>7000</v>
      </c>
      <c r="E403">
        <v>121</v>
      </c>
      <c r="F403">
        <f>[1]!wallScanTrans(B403,G374,H374,I374,K374)+J374</f>
        <v>112.655228280427</v>
      </c>
      <c r="G403">
        <f t="shared" si="5"/>
        <v>0.57549764505607748</v>
      </c>
    </row>
    <row r="404" spans="1:7">
      <c r="A404">
        <v>28</v>
      </c>
      <c r="B404">
        <v>-21.265000000000001</v>
      </c>
      <c r="C404">
        <v>31</v>
      </c>
      <c r="D404">
        <v>7000</v>
      </c>
      <c r="E404">
        <v>101</v>
      </c>
      <c r="F404">
        <f>[1]!wallScanTrans(B404,G374,H374,I374,K374)+J374</f>
        <v>109.49662288130145</v>
      </c>
      <c r="G404">
        <f t="shared" si="5"/>
        <v>0.71477822165401306</v>
      </c>
    </row>
    <row r="405" spans="1:7">
      <c r="A405">
        <v>29</v>
      </c>
      <c r="B405">
        <v>-21.324999999999999</v>
      </c>
      <c r="C405">
        <v>31</v>
      </c>
      <c r="D405">
        <v>7000</v>
      </c>
      <c r="E405">
        <v>109</v>
      </c>
      <c r="F405">
        <f>[1]!wallScanTrans(B405,G374,H374,I374,K374)+J374</f>
        <v>109.40509479603328</v>
      </c>
      <c r="G405">
        <f t="shared" si="5"/>
        <v>1.5055210437912509E-3</v>
      </c>
    </row>
    <row r="406" spans="1:7">
      <c r="A406">
        <v>30</v>
      </c>
      <c r="B406">
        <v>-21.39</v>
      </c>
      <c r="C406">
        <v>32</v>
      </c>
      <c r="D406">
        <v>7000</v>
      </c>
      <c r="E406">
        <v>107</v>
      </c>
      <c r="F406">
        <f>[1]!wallScanTrans(B406,G374,H374,I374,K374)+J374</f>
        <v>109.40509479603328</v>
      </c>
      <c r="G406">
        <f t="shared" si="5"/>
        <v>5.4060569886975468E-2</v>
      </c>
    </row>
    <row r="407" spans="1:7">
      <c r="A407">
        <v>31</v>
      </c>
      <c r="B407">
        <v>-21.465</v>
      </c>
      <c r="C407">
        <v>31</v>
      </c>
      <c r="D407">
        <v>7000</v>
      </c>
      <c r="E407">
        <v>103</v>
      </c>
      <c r="F407">
        <f>[1]!wallScanTrans(B407,G374,H374,I374,K374)+J374</f>
        <v>109.40509479603328</v>
      </c>
      <c r="G407">
        <f t="shared" si="5"/>
        <v>0.39830329462303526</v>
      </c>
    </row>
    <row r="408" spans="1:7">
      <c r="A408">
        <v>32</v>
      </c>
      <c r="B408">
        <v>-21.52</v>
      </c>
      <c r="C408">
        <v>31</v>
      </c>
      <c r="D408">
        <v>7000</v>
      </c>
      <c r="E408">
        <v>98</v>
      </c>
      <c r="F408">
        <f>[1]!wallScanTrans(B408,G374,H374,I374,K374)+J374</f>
        <v>109.40509479603328</v>
      </c>
      <c r="G408">
        <f t="shared" si="5"/>
        <v>1.3273080337398517</v>
      </c>
    </row>
    <row r="409" spans="1:7">
      <c r="A409">
        <v>33</v>
      </c>
      <c r="B409">
        <v>-21.585000000000001</v>
      </c>
      <c r="C409">
        <v>32</v>
      </c>
      <c r="D409">
        <v>7000</v>
      </c>
      <c r="E409">
        <v>120</v>
      </c>
      <c r="F409">
        <f>[1]!wallScanTrans(B409,G374,H374,I374,K374)+J374</f>
        <v>109.40509479603328</v>
      </c>
      <c r="G409">
        <f t="shared" si="5"/>
        <v>0.9354334690086753</v>
      </c>
    </row>
    <row r="410" spans="1:7">
      <c r="A410">
        <v>34</v>
      </c>
      <c r="B410">
        <v>-21.66</v>
      </c>
      <c r="C410">
        <v>31</v>
      </c>
      <c r="D410">
        <v>7000</v>
      </c>
      <c r="E410">
        <v>85</v>
      </c>
      <c r="F410">
        <f>[1]!wallScanTrans(B410,G374,H374,I374,K374)+J374</f>
        <v>109.40509479603328</v>
      </c>
      <c r="G410">
        <f t="shared" si="5"/>
        <v>7.0071606118043626</v>
      </c>
    </row>
    <row r="411" spans="1:7">
      <c r="A411">
        <v>35</v>
      </c>
      <c r="B411">
        <v>-21.725000000000001</v>
      </c>
      <c r="C411">
        <v>32</v>
      </c>
      <c r="D411">
        <v>7000</v>
      </c>
      <c r="E411">
        <v>118</v>
      </c>
      <c r="F411">
        <f>[1]!wallScanTrans(B411,G374,H374,I374,K374)+J374</f>
        <v>109.40509479603328</v>
      </c>
      <c r="G411">
        <f t="shared" si="5"/>
        <v>0.62603724970486585</v>
      </c>
    </row>
    <row r="412" spans="1:7">
      <c r="A412">
        <v>36</v>
      </c>
      <c r="B412">
        <v>-21.78</v>
      </c>
      <c r="C412">
        <v>32</v>
      </c>
      <c r="D412">
        <v>7000</v>
      </c>
      <c r="E412">
        <v>103</v>
      </c>
      <c r="F412">
        <f>[1]!wallScanTrans(B412,G374,H374,I374,K374)+J374</f>
        <v>109.40509479603328</v>
      </c>
      <c r="G412">
        <f t="shared" si="5"/>
        <v>0.39830329462303526</v>
      </c>
    </row>
    <row r="413" spans="1:7">
      <c r="A413">
        <v>37</v>
      </c>
      <c r="B413">
        <v>-21.844999999999999</v>
      </c>
      <c r="C413">
        <v>32</v>
      </c>
      <c r="D413">
        <v>7000</v>
      </c>
      <c r="E413">
        <v>111</v>
      </c>
      <c r="F413">
        <f>[1]!wallScanTrans(B413,G374,H374,I374,K374)+J374</f>
        <v>109.40509479603328</v>
      </c>
      <c r="G413">
        <f t="shared" si="5"/>
        <v>2.2916419906667731E-2</v>
      </c>
    </row>
    <row r="414" spans="1:7">
      <c r="A414">
        <v>38</v>
      </c>
      <c r="B414">
        <v>-21.914999999999999</v>
      </c>
      <c r="C414">
        <v>31</v>
      </c>
      <c r="D414">
        <v>7000</v>
      </c>
      <c r="E414">
        <v>116</v>
      </c>
      <c r="F414">
        <f>[1]!wallScanTrans(B414,G374,H374,I374,K374)+J374</f>
        <v>109.40509479603328</v>
      </c>
      <c r="G414">
        <f t="shared" si="5"/>
        <v>0.37493771249402846</v>
      </c>
    </row>
    <row r="415" spans="1:7">
      <c r="A415">
        <v>39</v>
      </c>
      <c r="B415">
        <v>-21.984999999999999</v>
      </c>
      <c r="C415">
        <v>31</v>
      </c>
      <c r="D415">
        <v>7000</v>
      </c>
      <c r="E415">
        <v>130</v>
      </c>
      <c r="F415">
        <f>[1]!wallScanTrans(B415,G374,H374,I374,K374)+J374</f>
        <v>109.40509479603328</v>
      </c>
      <c r="G415">
        <f t="shared" si="5"/>
        <v>3.2626932335413494</v>
      </c>
    </row>
    <row r="416" spans="1:7">
      <c r="A416">
        <v>40</v>
      </c>
      <c r="B416">
        <v>-22.04</v>
      </c>
      <c r="C416">
        <v>31</v>
      </c>
      <c r="D416">
        <v>7000</v>
      </c>
      <c r="E416">
        <v>120</v>
      </c>
      <c r="F416">
        <f>[1]!wallScanTrans(B416,G374,H374,I374,K374)+J374</f>
        <v>109.40509479603328</v>
      </c>
      <c r="G416">
        <f t="shared" si="5"/>
        <v>0.9354334690086753</v>
      </c>
    </row>
    <row r="417" spans="1:7">
      <c r="A417">
        <v>41</v>
      </c>
      <c r="B417">
        <v>-22.114999999999998</v>
      </c>
      <c r="C417">
        <v>31</v>
      </c>
      <c r="D417">
        <v>7000</v>
      </c>
      <c r="E417">
        <v>123</v>
      </c>
      <c r="F417">
        <f>[1]!wallScanTrans(B417,G374,H374,I374,K374)+J374</f>
        <v>109.40509479603328</v>
      </c>
      <c r="G417">
        <f t="shared" si="5"/>
        <v>1.5026133943483038</v>
      </c>
    </row>
    <row r="418" spans="1:7">
      <c r="A418">
        <v>42</v>
      </c>
      <c r="B418">
        <v>-22.18</v>
      </c>
      <c r="C418">
        <v>31</v>
      </c>
      <c r="D418">
        <v>7000</v>
      </c>
      <c r="E418">
        <v>116</v>
      </c>
      <c r="F418">
        <f>[1]!wallScanTrans(B418,G374,H374,I374,K374)+J374</f>
        <v>109.40509479603328</v>
      </c>
      <c r="G418">
        <f t="shared" si="5"/>
        <v>0.37493771249402846</v>
      </c>
    </row>
    <row r="419" spans="1:7">
      <c r="A419">
        <v>43</v>
      </c>
      <c r="B419">
        <v>-22.234999999999999</v>
      </c>
      <c r="C419">
        <v>32</v>
      </c>
      <c r="D419">
        <v>7000</v>
      </c>
      <c r="E419">
        <v>102</v>
      </c>
      <c r="F419">
        <f>[1]!wallScanTrans(B419,G374,H374,I374,K374)+J374</f>
        <v>109.40509479603328</v>
      </c>
      <c r="G419">
        <f t="shared" si="5"/>
        <v>0.53760224449254113</v>
      </c>
    </row>
    <row r="420" spans="1:7">
      <c r="A420">
        <v>44</v>
      </c>
      <c r="B420">
        <v>-22.305</v>
      </c>
      <c r="C420">
        <v>32</v>
      </c>
      <c r="D420">
        <v>7000</v>
      </c>
      <c r="E420">
        <v>103</v>
      </c>
      <c r="F420">
        <f>[1]!wallScanTrans(B420,G374,H374,I374,K374)+J374</f>
        <v>109.40509479603328</v>
      </c>
      <c r="G420">
        <f t="shared" si="5"/>
        <v>0.39830329462303526</v>
      </c>
    </row>
    <row r="421" spans="1:7">
      <c r="A421">
        <v>45</v>
      </c>
      <c r="B421">
        <v>-22.375</v>
      </c>
      <c r="C421">
        <v>31</v>
      </c>
      <c r="D421">
        <v>7000</v>
      </c>
      <c r="E421">
        <v>112</v>
      </c>
      <c r="F421">
        <f>[1]!wallScanTrans(B421,G374,H374,I374,K374)+J374</f>
        <v>109.40509479603328</v>
      </c>
      <c r="G421">
        <f t="shared" si="5"/>
        <v>6.0120830514049595E-2</v>
      </c>
    </row>
    <row r="422" spans="1:7">
      <c r="A422">
        <v>46</v>
      </c>
      <c r="B422">
        <v>-22.434999999999999</v>
      </c>
      <c r="C422">
        <v>31</v>
      </c>
      <c r="D422">
        <v>7000</v>
      </c>
      <c r="E422">
        <v>115</v>
      </c>
      <c r="F422">
        <f>[1]!wallScanTrans(B422,G374,H374,I374,K374)+J374</f>
        <v>109.40509479603328</v>
      </c>
      <c r="G422">
        <f t="shared" si="5"/>
        <v>0.27219968905542485</v>
      </c>
    </row>
    <row r="423" spans="1:7">
      <c r="A423" t="s">
        <v>0</v>
      </c>
    </row>
    <row r="424" spans="1:7">
      <c r="A424" t="s">
        <v>0</v>
      </c>
    </row>
    <row r="425" spans="1:7">
      <c r="A425" t="s">
        <v>0</v>
      </c>
    </row>
    <row r="426" spans="1:7">
      <c r="A426" t="s">
        <v>0</v>
      </c>
    </row>
    <row r="427" spans="1:7">
      <c r="A427" t="s">
        <v>94</v>
      </c>
    </row>
    <row r="428" spans="1:7">
      <c r="A428" t="s">
        <v>2</v>
      </c>
    </row>
    <row r="429" spans="1:7">
      <c r="A429" t="s">
        <v>3</v>
      </c>
    </row>
    <row r="430" spans="1:7">
      <c r="A430" t="s">
        <v>4</v>
      </c>
    </row>
    <row r="431" spans="1:7">
      <c r="A431" t="s">
        <v>5</v>
      </c>
    </row>
    <row r="432" spans="1:7">
      <c r="A432" t="s">
        <v>6</v>
      </c>
    </row>
    <row r="433" spans="1:11">
      <c r="A433" t="s">
        <v>7</v>
      </c>
    </row>
    <row r="434" spans="1:11">
      <c r="A434" t="s">
        <v>95</v>
      </c>
    </row>
    <row r="435" spans="1:11">
      <c r="A435" t="s">
        <v>9</v>
      </c>
    </row>
    <row r="436" spans="1:11">
      <c r="A436" t="s">
        <v>10</v>
      </c>
      <c r="G436" t="s">
        <v>73</v>
      </c>
      <c r="H436" t="s">
        <v>74</v>
      </c>
      <c r="I436" t="s">
        <v>75</v>
      </c>
      <c r="J436" t="s">
        <v>76</v>
      </c>
      <c r="K436" t="s">
        <v>19</v>
      </c>
    </row>
    <row r="437" spans="1:11">
      <c r="A437" t="s">
        <v>11</v>
      </c>
      <c r="G437">
        <v>108.8376391085729</v>
      </c>
      <c r="H437">
        <v>-20.823828568353619</v>
      </c>
      <c r="I437">
        <v>0.48783883202290285</v>
      </c>
      <c r="J437">
        <v>113.8278900382879</v>
      </c>
      <c r="K437">
        <v>90</v>
      </c>
    </row>
    <row r="438" spans="1:11">
      <c r="A438" t="s">
        <v>0</v>
      </c>
    </row>
    <row r="439" spans="1:11">
      <c r="A439" t="s">
        <v>40</v>
      </c>
      <c r="B439" t="s">
        <v>33</v>
      </c>
      <c r="C439" t="s">
        <v>22</v>
      </c>
      <c r="D439" t="s">
        <v>39</v>
      </c>
      <c r="E439" t="s">
        <v>38</v>
      </c>
      <c r="F439" t="s">
        <v>77</v>
      </c>
      <c r="G439" t="s">
        <v>78</v>
      </c>
      <c r="H439" t="s">
        <v>79</v>
      </c>
    </row>
    <row r="440" spans="1:11">
      <c r="A440">
        <v>1</v>
      </c>
      <c r="B440">
        <v>-19.495000000000001</v>
      </c>
      <c r="C440">
        <v>31</v>
      </c>
      <c r="D440">
        <v>7000</v>
      </c>
      <c r="E440">
        <v>254</v>
      </c>
      <c r="F440">
        <f>[1]!wallScanTrans(B440,G437,H437,I437,K437)+J437</f>
        <v>222.66552914686082</v>
      </c>
      <c r="G440">
        <f>(F440-E440)^2/E440</f>
        <v>3.8655474946701922</v>
      </c>
      <c r="H440">
        <f>SUM(G440:G491)/(COUNT(G440:G491)-4)</f>
        <v>1.3247627377780988</v>
      </c>
    </row>
    <row r="441" spans="1:11">
      <c r="A441">
        <v>2</v>
      </c>
      <c r="B441">
        <v>-19.57</v>
      </c>
      <c r="C441">
        <v>31</v>
      </c>
      <c r="D441">
        <v>7000</v>
      </c>
      <c r="E441">
        <v>243</v>
      </c>
      <c r="F441">
        <f>[1]!wallScanTrans(B441,G437,H437,I437,K437)+J437</f>
        <v>222.66552914686082</v>
      </c>
      <c r="G441">
        <f t="shared" ref="G441:G485" si="6">(F441-E441)^2/E441</f>
        <v>1.7016078390006868</v>
      </c>
    </row>
    <row r="442" spans="1:11">
      <c r="A442">
        <v>3</v>
      </c>
      <c r="B442">
        <v>-19.635000000000002</v>
      </c>
      <c r="C442">
        <v>31</v>
      </c>
      <c r="D442">
        <v>7000</v>
      </c>
      <c r="E442">
        <v>208</v>
      </c>
      <c r="F442">
        <f>[1]!wallScanTrans(B442,G437,H437,I437,K437)+J437</f>
        <v>222.66552914686082</v>
      </c>
      <c r="G442">
        <f t="shared" si="6"/>
        <v>1.034027620949155</v>
      </c>
    </row>
    <row r="443" spans="1:11">
      <c r="A443">
        <v>4</v>
      </c>
      <c r="B443">
        <v>-19.7</v>
      </c>
      <c r="C443">
        <v>31</v>
      </c>
      <c r="D443">
        <v>7000</v>
      </c>
      <c r="E443">
        <v>213</v>
      </c>
      <c r="F443">
        <f>[1]!wallScanTrans(B443,G437,H437,I437,K437)+J437</f>
        <v>222.66552914686082</v>
      </c>
      <c r="G443">
        <f t="shared" si="6"/>
        <v>0.43860306896157769</v>
      </c>
    </row>
    <row r="444" spans="1:11">
      <c r="A444">
        <v>5</v>
      </c>
      <c r="B444">
        <v>-19.77</v>
      </c>
      <c r="C444">
        <v>32</v>
      </c>
      <c r="D444">
        <v>7000</v>
      </c>
      <c r="E444">
        <v>227</v>
      </c>
      <c r="F444">
        <f>[1]!wallScanTrans(B444,G437,H437,I437,K437)+J437</f>
        <v>222.66552914686082</v>
      </c>
      <c r="G444">
        <f t="shared" si="6"/>
        <v>8.2764923245432123E-2</v>
      </c>
    </row>
    <row r="445" spans="1:11">
      <c r="A445">
        <v>6</v>
      </c>
      <c r="B445">
        <v>-19.829999999999998</v>
      </c>
      <c r="C445">
        <v>31</v>
      </c>
      <c r="D445">
        <v>7000</v>
      </c>
      <c r="E445">
        <v>212</v>
      </c>
      <c r="F445">
        <f>[1]!wallScanTrans(B445,G437,H437,I437,K437)+J437</f>
        <v>222.66552914686082</v>
      </c>
      <c r="G445">
        <f t="shared" si="6"/>
        <v>0.5365731697289513</v>
      </c>
    </row>
    <row r="446" spans="1:11">
      <c r="A446">
        <v>7</v>
      </c>
      <c r="B446">
        <v>-19.899999999999999</v>
      </c>
      <c r="C446">
        <v>31</v>
      </c>
      <c r="D446">
        <v>7000</v>
      </c>
      <c r="E446">
        <v>235</v>
      </c>
      <c r="F446">
        <f>[1]!wallScanTrans(B446,G437,H437,I437,K437)+J437</f>
        <v>222.66552914686082</v>
      </c>
      <c r="G446">
        <f t="shared" si="6"/>
        <v>0.64740072862527642</v>
      </c>
    </row>
    <row r="447" spans="1:11">
      <c r="A447">
        <v>8</v>
      </c>
      <c r="B447">
        <v>-19.96</v>
      </c>
      <c r="C447">
        <v>32</v>
      </c>
      <c r="D447">
        <v>7000</v>
      </c>
      <c r="E447">
        <v>240</v>
      </c>
      <c r="F447">
        <f>[1]!wallScanTrans(B447,G437,H437,I437,K437)+J437</f>
        <v>222.66552914686082</v>
      </c>
      <c r="G447">
        <f t="shared" si="6"/>
        <v>1.2520161656597157</v>
      </c>
    </row>
    <row r="448" spans="1:11">
      <c r="A448">
        <v>9</v>
      </c>
      <c r="B448">
        <v>-20.03</v>
      </c>
      <c r="C448">
        <v>31</v>
      </c>
      <c r="D448">
        <v>7000</v>
      </c>
      <c r="E448">
        <v>213</v>
      </c>
      <c r="F448">
        <f>[1]!wallScanTrans(B448,G437,H437,I437,K437)+J437</f>
        <v>222.66552914686082</v>
      </c>
      <c r="G448">
        <f t="shared" si="6"/>
        <v>0.43860306896157769</v>
      </c>
    </row>
    <row r="449" spans="1:7">
      <c r="A449">
        <v>10</v>
      </c>
      <c r="B449">
        <v>-20.09</v>
      </c>
      <c r="C449">
        <v>31</v>
      </c>
      <c r="D449">
        <v>7000</v>
      </c>
      <c r="E449">
        <v>217</v>
      </c>
      <c r="F449">
        <f>[1]!wallScanTrans(B449,G437,H437,I437,K437)+J437</f>
        <v>222.66552914686082</v>
      </c>
      <c r="G449">
        <f t="shared" si="6"/>
        <v>0.14791806688446771</v>
      </c>
    </row>
    <row r="450" spans="1:7">
      <c r="A450">
        <v>11</v>
      </c>
      <c r="B450">
        <v>-20.16</v>
      </c>
      <c r="C450">
        <v>31</v>
      </c>
      <c r="D450">
        <v>7000</v>
      </c>
      <c r="E450">
        <v>238</v>
      </c>
      <c r="F450">
        <f>[1]!wallScanTrans(B450,G437,H437,I437,K437)+J437</f>
        <v>222.66552914686082</v>
      </c>
      <c r="G450">
        <f t="shared" si="6"/>
        <v>0.98800838800745816</v>
      </c>
    </row>
    <row r="451" spans="1:7">
      <c r="A451">
        <v>12</v>
      </c>
      <c r="B451">
        <v>-20.22</v>
      </c>
      <c r="C451">
        <v>31</v>
      </c>
      <c r="D451">
        <v>7000</v>
      </c>
      <c r="E451">
        <v>231</v>
      </c>
      <c r="F451">
        <f>[1]!wallScanTrans(B451,G437,H437,I437,K437)+J437</f>
        <v>222.66552914686082</v>
      </c>
      <c r="G451">
        <f t="shared" si="6"/>
        <v>0.30070737836288547</v>
      </c>
    </row>
    <row r="452" spans="1:7">
      <c r="A452">
        <v>13</v>
      </c>
      <c r="B452">
        <v>-20.29</v>
      </c>
      <c r="C452">
        <v>31</v>
      </c>
      <c r="D452">
        <v>7000</v>
      </c>
      <c r="E452">
        <v>194</v>
      </c>
      <c r="F452">
        <f>[1]!wallScanTrans(B452,G437,H437,I437,K437)+J437</f>
        <v>222.66552914686082</v>
      </c>
      <c r="G452">
        <f t="shared" si="6"/>
        <v>4.235631759121274</v>
      </c>
    </row>
    <row r="453" spans="1:7">
      <c r="A453">
        <v>14</v>
      </c>
      <c r="B453">
        <v>-20.355</v>
      </c>
      <c r="C453">
        <v>31</v>
      </c>
      <c r="D453">
        <v>7000</v>
      </c>
      <c r="E453">
        <v>194</v>
      </c>
      <c r="F453">
        <f>[1]!wallScanTrans(B453,G437,H437,I437,K437)+J437</f>
        <v>222.66552914686082</v>
      </c>
      <c r="G453">
        <f t="shared" si="6"/>
        <v>4.235631759121274</v>
      </c>
    </row>
    <row r="454" spans="1:7">
      <c r="A454">
        <v>15</v>
      </c>
      <c r="B454">
        <v>-20.414999999999999</v>
      </c>
      <c r="C454">
        <v>31</v>
      </c>
      <c r="D454">
        <v>7000</v>
      </c>
      <c r="E454">
        <v>225</v>
      </c>
      <c r="F454">
        <f>[1]!wallScanTrans(B454,G437,H437,I437,K437)+J437</f>
        <v>222.66552914686082</v>
      </c>
      <c r="G454">
        <f t="shared" si="6"/>
        <v>2.4221129618472764E-2</v>
      </c>
    </row>
    <row r="455" spans="1:7">
      <c r="A455">
        <v>16</v>
      </c>
      <c r="B455">
        <v>-20.49</v>
      </c>
      <c r="C455">
        <v>32</v>
      </c>
      <c r="D455">
        <v>7000</v>
      </c>
      <c r="E455">
        <v>248</v>
      </c>
      <c r="F455">
        <f>[1]!wallScanTrans(B455,G437,H437,I437,K437)+J437</f>
        <v>222.60892196447</v>
      </c>
      <c r="G455">
        <f t="shared" si="6"/>
        <v>2.5996243701869921</v>
      </c>
    </row>
    <row r="456" spans="1:7">
      <c r="A456">
        <v>17</v>
      </c>
      <c r="B456">
        <v>-20.555</v>
      </c>
      <c r="C456">
        <v>31</v>
      </c>
      <c r="D456">
        <v>7000</v>
      </c>
      <c r="E456">
        <v>217</v>
      </c>
      <c r="F456">
        <f>[1]!wallScanTrans(B456,G437,H437,I437,K437)+J437</f>
        <v>220.01527462830512</v>
      </c>
      <c r="G456">
        <f t="shared" si="6"/>
        <v>4.1898069511984277E-2</v>
      </c>
    </row>
    <row r="457" spans="1:7">
      <c r="A457">
        <v>18</v>
      </c>
      <c r="B457">
        <v>-20.614999999999998</v>
      </c>
      <c r="C457">
        <v>31</v>
      </c>
      <c r="D457">
        <v>7000</v>
      </c>
      <c r="E457">
        <v>199</v>
      </c>
      <c r="F457">
        <f>[1]!wallScanTrans(B457,G437,H437,I437,K437)+J437</f>
        <v>214.19118979156778</v>
      </c>
      <c r="G457">
        <f t="shared" si="6"/>
        <v>1.1596595340876037</v>
      </c>
    </row>
    <row r="458" spans="1:7">
      <c r="A458">
        <v>19</v>
      </c>
      <c r="B458">
        <v>-20.68</v>
      </c>
      <c r="C458">
        <v>31</v>
      </c>
      <c r="D458">
        <v>7000</v>
      </c>
      <c r="E458">
        <v>216</v>
      </c>
      <c r="F458">
        <f>[1]!wallScanTrans(B458,G437,H437,I437,K437)+J437</f>
        <v>204.16598664813455</v>
      </c>
      <c r="G458">
        <f t="shared" si="6"/>
        <v>0.64835125931541571</v>
      </c>
    </row>
    <row r="459" spans="1:7">
      <c r="A459">
        <v>20</v>
      </c>
      <c r="B459">
        <v>-20.75</v>
      </c>
      <c r="C459">
        <v>32</v>
      </c>
      <c r="D459">
        <v>7000</v>
      </c>
      <c r="E459">
        <v>196</v>
      </c>
      <c r="F459">
        <f>[1]!wallScanTrans(B459,G437,H437,I437,K437)+J437</f>
        <v>189.04787850113365</v>
      </c>
      <c r="G459">
        <f t="shared" si="6"/>
        <v>0.24659180272959014</v>
      </c>
    </row>
    <row r="460" spans="1:7">
      <c r="A460">
        <v>21</v>
      </c>
      <c r="B460">
        <v>-20.805</v>
      </c>
      <c r="C460">
        <v>30</v>
      </c>
      <c r="D460">
        <v>7000</v>
      </c>
      <c r="E460">
        <v>171</v>
      </c>
      <c r="F460">
        <f>[1]!wallScanTrans(B460,G437,H437,I437,K437)+J437</f>
        <v>174.02524519244818</v>
      </c>
      <c r="G460">
        <f t="shared" si="6"/>
        <v>5.3521102189654009E-2</v>
      </c>
    </row>
    <row r="461" spans="1:7">
      <c r="A461">
        <v>22</v>
      </c>
      <c r="B461">
        <v>-20.875</v>
      </c>
      <c r="C461">
        <v>32</v>
      </c>
      <c r="D461">
        <v>7000</v>
      </c>
      <c r="E461">
        <v>156</v>
      </c>
      <c r="F461">
        <f>[1]!wallScanTrans(B461,G437,H437,I437,K437)+J437</f>
        <v>153.29895618401329</v>
      </c>
      <c r="G461">
        <f t="shared" si="6"/>
        <v>4.6766908306923309E-2</v>
      </c>
    </row>
    <row r="462" spans="1:7">
      <c r="A462">
        <v>23</v>
      </c>
      <c r="B462">
        <v>-20.945</v>
      </c>
      <c r="C462">
        <v>31</v>
      </c>
      <c r="D462">
        <v>7000</v>
      </c>
      <c r="E462">
        <v>121</v>
      </c>
      <c r="F462">
        <f>[1]!wallScanTrans(B462,G437,H437,I437,K437)+J437</f>
        <v>136.73020873718565</v>
      </c>
      <c r="G462">
        <f t="shared" si="6"/>
        <v>2.0449542720283613</v>
      </c>
    </row>
    <row r="463" spans="1:7">
      <c r="A463">
        <v>24</v>
      </c>
      <c r="B463">
        <v>-21.004999999999999</v>
      </c>
      <c r="C463">
        <v>32</v>
      </c>
      <c r="D463">
        <v>7000</v>
      </c>
      <c r="E463">
        <v>148</v>
      </c>
      <c r="F463">
        <f>[1]!wallScanTrans(B463,G437,H437,I437,K437)+J437</f>
        <v>126.09557199882241</v>
      </c>
      <c r="G463">
        <f t="shared" si="6"/>
        <v>3.2419186895863037</v>
      </c>
    </row>
    <row r="464" spans="1:7">
      <c r="A464">
        <v>25</v>
      </c>
      <c r="B464">
        <v>-21.07</v>
      </c>
      <c r="C464">
        <v>31</v>
      </c>
      <c r="D464">
        <v>7000</v>
      </c>
      <c r="E464">
        <v>110</v>
      </c>
      <c r="F464">
        <f>[1]!wallScanTrans(B464,G437,H437,I437,K437)+J437</f>
        <v>118.29049343589593</v>
      </c>
      <c r="G464">
        <f t="shared" si="6"/>
        <v>0.62483892191484924</v>
      </c>
    </row>
    <row r="465" spans="1:7">
      <c r="A465">
        <v>26</v>
      </c>
      <c r="B465">
        <v>-21.135000000000002</v>
      </c>
      <c r="C465">
        <v>32</v>
      </c>
      <c r="D465">
        <v>7000</v>
      </c>
      <c r="E465">
        <v>124</v>
      </c>
      <c r="F465">
        <f>[1]!wallScanTrans(B465,G437,H437,I437,K437)+J437</f>
        <v>114.34982389274907</v>
      </c>
      <c r="G465">
        <f t="shared" si="6"/>
        <v>0.75101531371739261</v>
      </c>
    </row>
    <row r="466" spans="1:7">
      <c r="A466">
        <v>27</v>
      </c>
      <c r="B466">
        <v>-21.2</v>
      </c>
      <c r="C466">
        <v>32</v>
      </c>
      <c r="D466">
        <v>7000</v>
      </c>
      <c r="E466">
        <v>115</v>
      </c>
      <c r="F466">
        <f>[1]!wallScanTrans(B466,G437,H437,I437,K437)+J437</f>
        <v>113.8278900382879</v>
      </c>
      <c r="G466">
        <f t="shared" si="6"/>
        <v>1.1946450107345479E-2</v>
      </c>
    </row>
    <row r="467" spans="1:7">
      <c r="A467">
        <v>28</v>
      </c>
      <c r="B467">
        <v>-21.265000000000001</v>
      </c>
      <c r="C467">
        <v>32</v>
      </c>
      <c r="D467">
        <v>7000</v>
      </c>
      <c r="E467">
        <v>123</v>
      </c>
      <c r="F467">
        <f>[1]!wallScanTrans(B467,G437,H437,I437,K437)+J437</f>
        <v>113.8278900382879</v>
      </c>
      <c r="G467">
        <f t="shared" si="6"/>
        <v>0.68396423698974196</v>
      </c>
    </row>
    <row r="468" spans="1:7">
      <c r="A468">
        <v>29</v>
      </c>
      <c r="B468">
        <v>-21.324999999999999</v>
      </c>
      <c r="C468">
        <v>31</v>
      </c>
      <c r="D468">
        <v>7000</v>
      </c>
      <c r="E468">
        <v>119</v>
      </c>
      <c r="F468">
        <f>[1]!wallScanTrans(B468,G437,H437,I437,K437)+J437</f>
        <v>113.8278900382879</v>
      </c>
      <c r="G468">
        <f t="shared" si="6"/>
        <v>0.22479597862219744</v>
      </c>
    </row>
    <row r="469" spans="1:7">
      <c r="A469">
        <v>30</v>
      </c>
      <c r="B469">
        <v>-21.39</v>
      </c>
      <c r="C469">
        <v>31</v>
      </c>
      <c r="D469">
        <v>7000</v>
      </c>
      <c r="E469">
        <v>101</v>
      </c>
      <c r="F469">
        <f>[1]!wallScanTrans(B469,G437,H437,I437,K437)+J437</f>
        <v>113.8278900382879</v>
      </c>
      <c r="G469">
        <f t="shared" si="6"/>
        <v>1.629255077568377</v>
      </c>
    </row>
    <row r="470" spans="1:7">
      <c r="A470">
        <v>31</v>
      </c>
      <c r="B470">
        <v>-21.465</v>
      </c>
      <c r="C470">
        <v>31</v>
      </c>
      <c r="D470">
        <v>7000</v>
      </c>
      <c r="E470">
        <v>128</v>
      </c>
      <c r="F470">
        <f>[1]!wallScanTrans(B470,G437,H437,I437,K437)+J437</f>
        <v>113.8278900382879</v>
      </c>
      <c r="G470">
        <f t="shared" si="6"/>
        <v>1.5691304747410877</v>
      </c>
    </row>
    <row r="471" spans="1:7">
      <c r="A471">
        <v>32</v>
      </c>
      <c r="B471">
        <v>-21.524999999999999</v>
      </c>
      <c r="C471">
        <v>32</v>
      </c>
      <c r="D471">
        <v>7000</v>
      </c>
      <c r="E471">
        <v>120</v>
      </c>
      <c r="F471">
        <f>[1]!wallScanTrans(B471,G437,H437,I437,K437)+J437</f>
        <v>113.8278900382879</v>
      </c>
      <c r="G471">
        <f t="shared" si="6"/>
        <v>0.31745784482888073</v>
      </c>
    </row>
    <row r="472" spans="1:7">
      <c r="A472">
        <v>33</v>
      </c>
      <c r="B472">
        <v>-21.594999999999999</v>
      </c>
      <c r="C472">
        <v>31</v>
      </c>
      <c r="D472">
        <v>7000</v>
      </c>
      <c r="E472">
        <v>132</v>
      </c>
      <c r="F472">
        <f>[1]!wallScanTrans(B472,G437,H437,I437,K437)+J437</f>
        <v>113.8278900382879</v>
      </c>
      <c r="G472">
        <f t="shared" si="6"/>
        <v>2.5017089428829999</v>
      </c>
    </row>
    <row r="473" spans="1:7">
      <c r="A473">
        <v>34</v>
      </c>
      <c r="B473">
        <v>-21.66</v>
      </c>
      <c r="C473">
        <v>32</v>
      </c>
      <c r="D473">
        <v>7000</v>
      </c>
      <c r="E473">
        <v>107</v>
      </c>
      <c r="F473">
        <f>[1]!wallScanTrans(B473,G437,H437,I437,K437)+J437</f>
        <v>113.8278900382879</v>
      </c>
      <c r="G473">
        <f t="shared" si="6"/>
        <v>0.4357017044387963</v>
      </c>
    </row>
    <row r="474" spans="1:7">
      <c r="A474">
        <v>35</v>
      </c>
      <c r="B474">
        <v>-21.72</v>
      </c>
      <c r="C474">
        <v>31</v>
      </c>
      <c r="D474">
        <v>7000</v>
      </c>
      <c r="E474">
        <v>114</v>
      </c>
      <c r="F474">
        <f>[1]!wallScanTrans(B474,G437,H437,I437,K437)+J437</f>
        <v>113.8278900382879</v>
      </c>
      <c r="G474">
        <f t="shared" si="6"/>
        <v>2.5984069228542989E-4</v>
      </c>
    </row>
    <row r="475" spans="1:7">
      <c r="A475">
        <v>36</v>
      </c>
      <c r="B475">
        <v>-21.78</v>
      </c>
      <c r="C475">
        <v>31</v>
      </c>
      <c r="D475">
        <v>7000</v>
      </c>
      <c r="E475">
        <v>102</v>
      </c>
      <c r="F475">
        <f>[1]!wallScanTrans(B475,G437,H437,I437,K437)+J437</f>
        <v>113.8278900382879</v>
      </c>
      <c r="G475">
        <f t="shared" si="6"/>
        <v>1.3715586544885319</v>
      </c>
    </row>
    <row r="476" spans="1:7">
      <c r="A476">
        <v>37</v>
      </c>
      <c r="B476">
        <v>-21.844999999999999</v>
      </c>
      <c r="C476">
        <v>32</v>
      </c>
      <c r="D476">
        <v>7000</v>
      </c>
      <c r="E476">
        <v>118</v>
      </c>
      <c r="F476">
        <f>[1]!wallScanTrans(B476,G437,H437,I437,K437)+J437</f>
        <v>113.8278900382879</v>
      </c>
      <c r="G476">
        <f t="shared" si="6"/>
        <v>0.14751272485268904</v>
      </c>
    </row>
    <row r="477" spans="1:7">
      <c r="A477">
        <v>38</v>
      </c>
      <c r="B477">
        <v>-21.914999999999999</v>
      </c>
      <c r="C477">
        <v>31</v>
      </c>
      <c r="D477">
        <v>7000</v>
      </c>
      <c r="E477">
        <v>101</v>
      </c>
      <c r="F477">
        <f>[1]!wallScanTrans(B477,G437,H437,I437,K437)+J437</f>
        <v>113.8278900382879</v>
      </c>
      <c r="G477">
        <f t="shared" si="6"/>
        <v>1.629255077568377</v>
      </c>
    </row>
    <row r="478" spans="1:7">
      <c r="A478">
        <v>39</v>
      </c>
      <c r="B478">
        <v>-21.98</v>
      </c>
      <c r="C478">
        <v>32</v>
      </c>
      <c r="D478">
        <v>7000</v>
      </c>
      <c r="E478">
        <v>97</v>
      </c>
      <c r="F478">
        <f>[1]!wallScanTrans(B478,G437,H437,I437,K437)+J437</f>
        <v>113.8278900382879</v>
      </c>
      <c r="G478">
        <f t="shared" si="6"/>
        <v>2.9193596200073122</v>
      </c>
    </row>
    <row r="479" spans="1:7">
      <c r="A479">
        <v>40</v>
      </c>
      <c r="B479">
        <v>-22.04</v>
      </c>
      <c r="C479">
        <v>31</v>
      </c>
      <c r="D479">
        <v>7000</v>
      </c>
      <c r="E479">
        <v>97</v>
      </c>
      <c r="F479">
        <f>[1]!wallScanTrans(B479,G437,H437,I437,K437)+J437</f>
        <v>113.8278900382879</v>
      </c>
      <c r="G479">
        <f t="shared" si="6"/>
        <v>2.9193596200073122</v>
      </c>
    </row>
    <row r="480" spans="1:7">
      <c r="A480">
        <v>41</v>
      </c>
      <c r="B480">
        <v>-22.114999999999998</v>
      </c>
      <c r="C480">
        <v>32</v>
      </c>
      <c r="D480">
        <v>7000</v>
      </c>
      <c r="E480">
        <v>119</v>
      </c>
      <c r="F480">
        <f>[1]!wallScanTrans(B480,G437,H437,I437,K437)+J437</f>
        <v>113.8278900382879</v>
      </c>
      <c r="G480">
        <f t="shared" si="6"/>
        <v>0.22479597862219744</v>
      </c>
    </row>
    <row r="481" spans="1:7">
      <c r="A481">
        <v>42</v>
      </c>
      <c r="B481">
        <v>-22.18</v>
      </c>
      <c r="C481">
        <v>30</v>
      </c>
      <c r="D481">
        <v>7000</v>
      </c>
      <c r="E481">
        <v>131</v>
      </c>
      <c r="F481">
        <f>[1]!wallScanTrans(B481,G437,H437,I437,K437)+J437</f>
        <v>113.8278900382879</v>
      </c>
      <c r="G481">
        <f t="shared" si="6"/>
        <v>2.2510027521918459</v>
      </c>
    </row>
    <row r="482" spans="1:7">
      <c r="A482">
        <v>43</v>
      </c>
      <c r="B482">
        <v>-22.234999999999999</v>
      </c>
      <c r="C482">
        <v>31</v>
      </c>
      <c r="D482">
        <v>7000</v>
      </c>
      <c r="E482">
        <v>121</v>
      </c>
      <c r="F482">
        <f>[1]!wallScanTrans(B482,G437,H437,I437,K437)+J437</f>
        <v>113.8278900382879</v>
      </c>
      <c r="G482">
        <f t="shared" si="6"/>
        <v>0.42511703556107339</v>
      </c>
    </row>
    <row r="483" spans="1:7">
      <c r="A483">
        <v>44</v>
      </c>
      <c r="B483">
        <v>-22.3</v>
      </c>
      <c r="C483">
        <v>32</v>
      </c>
      <c r="D483">
        <v>7000</v>
      </c>
      <c r="E483">
        <v>134</v>
      </c>
      <c r="F483">
        <f>[1]!wallScanTrans(B483,G437,H437,I437,K437)+J437</f>
        <v>113.8278900382879</v>
      </c>
      <c r="G483">
        <f t="shared" si="6"/>
        <v>3.0366717933388387</v>
      </c>
    </row>
    <row r="484" spans="1:7">
      <c r="A484">
        <v>45</v>
      </c>
      <c r="B484">
        <v>-22.375</v>
      </c>
      <c r="C484">
        <v>31</v>
      </c>
      <c r="D484">
        <v>7000</v>
      </c>
      <c r="E484">
        <v>100</v>
      </c>
      <c r="F484">
        <f>[1]!wallScanTrans(B484,G437,H437,I437,K437)+J437</f>
        <v>113.8278900382879</v>
      </c>
      <c r="G484">
        <f t="shared" si="6"/>
        <v>1.9121054291098187</v>
      </c>
    </row>
    <row r="485" spans="1:7">
      <c r="A485">
        <v>46</v>
      </c>
      <c r="B485">
        <v>-22.43</v>
      </c>
      <c r="C485">
        <v>32</v>
      </c>
      <c r="D485">
        <v>7000</v>
      </c>
      <c r="E485">
        <v>116</v>
      </c>
      <c r="F485">
        <f>[1]!wallScanTrans(B485,G437,H437,I437,K437)+J437</f>
        <v>113.8278900382879</v>
      </c>
      <c r="G485">
        <f t="shared" si="6"/>
        <v>4.0672945566973456E-2</v>
      </c>
    </row>
    <row r="486" spans="1:7">
      <c r="A486" t="s">
        <v>0</v>
      </c>
    </row>
    <row r="487" spans="1:7">
      <c r="A487" t="s">
        <v>0</v>
      </c>
    </row>
    <row r="488" spans="1:7">
      <c r="A488" t="s">
        <v>0</v>
      </c>
    </row>
    <row r="489" spans="1:7">
      <c r="A489" t="s">
        <v>0</v>
      </c>
    </row>
    <row r="490" spans="1:7">
      <c r="A490" t="s">
        <v>96</v>
      </c>
    </row>
    <row r="491" spans="1:7">
      <c r="A491" t="s">
        <v>2</v>
      </c>
    </row>
    <row r="492" spans="1:7">
      <c r="A492" t="s">
        <v>3</v>
      </c>
    </row>
    <row r="493" spans="1:7">
      <c r="A493" t="s">
        <v>4</v>
      </c>
    </row>
    <row r="494" spans="1:7">
      <c r="A494" t="s">
        <v>5</v>
      </c>
    </row>
    <row r="495" spans="1:7">
      <c r="A495" t="s">
        <v>6</v>
      </c>
    </row>
    <row r="496" spans="1:7">
      <c r="A496" t="s">
        <v>7</v>
      </c>
    </row>
    <row r="497" spans="1:11">
      <c r="A497" t="s">
        <v>97</v>
      </c>
    </row>
    <row r="498" spans="1:11">
      <c r="A498" t="s">
        <v>9</v>
      </c>
    </row>
    <row r="499" spans="1:11">
      <c r="A499" t="s">
        <v>10</v>
      </c>
      <c r="G499" t="s">
        <v>73</v>
      </c>
      <c r="H499" t="s">
        <v>74</v>
      </c>
      <c r="I499" t="s">
        <v>75</v>
      </c>
      <c r="J499" t="s">
        <v>76</v>
      </c>
      <c r="K499" t="s">
        <v>19</v>
      </c>
    </row>
    <row r="500" spans="1:11">
      <c r="A500" t="s">
        <v>11</v>
      </c>
      <c r="G500">
        <v>112.74757908937117</v>
      </c>
      <c r="H500">
        <v>-20.77679627929556</v>
      </c>
      <c r="I500">
        <v>0.46027850495047257</v>
      </c>
      <c r="J500">
        <v>105.92151210742988</v>
      </c>
      <c r="K500">
        <v>90</v>
      </c>
    </row>
    <row r="501" spans="1:11">
      <c r="A501" t="s">
        <v>0</v>
      </c>
    </row>
    <row r="502" spans="1:11">
      <c r="A502" t="s">
        <v>40</v>
      </c>
      <c r="B502" t="s">
        <v>33</v>
      </c>
      <c r="C502" t="s">
        <v>22</v>
      </c>
      <c r="D502" t="s">
        <v>39</v>
      </c>
      <c r="E502" t="s">
        <v>38</v>
      </c>
      <c r="F502" t="s">
        <v>77</v>
      </c>
      <c r="G502" t="s">
        <v>78</v>
      </c>
      <c r="H502" t="s">
        <v>79</v>
      </c>
    </row>
    <row r="503" spans="1:11">
      <c r="A503">
        <v>1</v>
      </c>
      <c r="B503">
        <v>-19.495000000000001</v>
      </c>
      <c r="C503">
        <v>31</v>
      </c>
      <c r="D503">
        <v>7000</v>
      </c>
      <c r="E503">
        <v>210</v>
      </c>
      <c r="F503">
        <f>[1]!wallScanTrans(B503,G500,H500,I500,K500)+J500</f>
        <v>218.66909119680105</v>
      </c>
      <c r="G503">
        <f>(F503-E503)^2/E503</f>
        <v>0.35787210561168303</v>
      </c>
      <c r="H503">
        <f>SUM(G503:G554)/(COUNT(G503:G554)-4)</f>
        <v>1.1922006310984354</v>
      </c>
    </row>
    <row r="504" spans="1:11">
      <c r="A504">
        <v>2</v>
      </c>
      <c r="B504">
        <v>-19.57</v>
      </c>
      <c r="C504">
        <v>31</v>
      </c>
      <c r="D504">
        <v>7000</v>
      </c>
      <c r="E504">
        <v>237</v>
      </c>
      <c r="F504">
        <f>[1]!wallScanTrans(B504,G500,H500,I500,K500)+J500</f>
        <v>218.66909119680105</v>
      </c>
      <c r="G504">
        <f t="shared" ref="G504:G548" si="7">(F504-E504)^2/E504</f>
        <v>1.4178152639291006</v>
      </c>
    </row>
    <row r="505" spans="1:11">
      <c r="A505">
        <v>3</v>
      </c>
      <c r="B505">
        <v>-19.635000000000002</v>
      </c>
      <c r="C505">
        <v>32</v>
      </c>
      <c r="D505">
        <v>7000</v>
      </c>
      <c r="E505">
        <v>223</v>
      </c>
      <c r="F505">
        <f>[1]!wallScanTrans(B505,G500,H500,I500,K500)+J500</f>
        <v>218.66909119680105</v>
      </c>
      <c r="G505">
        <f t="shared" si="7"/>
        <v>8.4111080993839363E-2</v>
      </c>
    </row>
    <row r="506" spans="1:11">
      <c r="A506">
        <v>4</v>
      </c>
      <c r="B506">
        <v>-19.7</v>
      </c>
      <c r="C506">
        <v>31</v>
      </c>
      <c r="D506">
        <v>7000</v>
      </c>
      <c r="E506">
        <v>205</v>
      </c>
      <c r="F506">
        <f>[1]!wallScanTrans(B506,G500,H500,I500,K500)+J500</f>
        <v>218.66909119680105</v>
      </c>
      <c r="G506">
        <f t="shared" si="7"/>
        <v>0.91143441047055573</v>
      </c>
    </row>
    <row r="507" spans="1:11">
      <c r="A507">
        <v>5</v>
      </c>
      <c r="B507">
        <v>-19.77</v>
      </c>
      <c r="C507">
        <v>30</v>
      </c>
      <c r="D507">
        <v>7000</v>
      </c>
      <c r="E507">
        <v>195</v>
      </c>
      <c r="F507">
        <f>[1]!wallScanTrans(B507,G500,H500,I500,K500)+J500</f>
        <v>218.66909119680105</v>
      </c>
      <c r="G507">
        <f t="shared" si="7"/>
        <v>2.8729532209358197</v>
      </c>
    </row>
    <row r="508" spans="1:11">
      <c r="A508">
        <v>6</v>
      </c>
      <c r="B508">
        <v>-19.829999999999998</v>
      </c>
      <c r="C508">
        <v>31</v>
      </c>
      <c r="D508">
        <v>7000</v>
      </c>
      <c r="E508">
        <v>191</v>
      </c>
      <c r="F508">
        <f>[1]!wallScanTrans(B508,G500,H500,I500,K500)+J500</f>
        <v>218.66909119680105</v>
      </c>
      <c r="G508">
        <f t="shared" si="7"/>
        <v>4.0082649615544153</v>
      </c>
    </row>
    <row r="509" spans="1:11">
      <c r="A509">
        <v>7</v>
      </c>
      <c r="B509">
        <v>-19.899999999999999</v>
      </c>
      <c r="C509">
        <v>31</v>
      </c>
      <c r="D509">
        <v>7000</v>
      </c>
      <c r="E509">
        <v>230</v>
      </c>
      <c r="F509">
        <f>[1]!wallScanTrans(B509,G500,H500,I500,K500)+J500</f>
        <v>218.66909119680105</v>
      </c>
      <c r="G509">
        <f t="shared" si="7"/>
        <v>0.55821519263657182</v>
      </c>
    </row>
    <row r="510" spans="1:11">
      <c r="A510">
        <v>8</v>
      </c>
      <c r="B510">
        <v>-19.96</v>
      </c>
      <c r="C510">
        <v>32</v>
      </c>
      <c r="D510">
        <v>7000</v>
      </c>
      <c r="E510">
        <v>229</v>
      </c>
      <c r="F510">
        <f>[1]!wallScanTrans(B510,G500,H500,I500,K500)+J500</f>
        <v>218.66909119680105</v>
      </c>
      <c r="G510">
        <f t="shared" si="7"/>
        <v>0.46605972358084541</v>
      </c>
    </row>
    <row r="511" spans="1:11">
      <c r="A511">
        <v>9</v>
      </c>
      <c r="B511">
        <v>-20.03</v>
      </c>
      <c r="C511">
        <v>31</v>
      </c>
      <c r="D511">
        <v>7000</v>
      </c>
      <c r="E511">
        <v>240</v>
      </c>
      <c r="F511">
        <f>[1]!wallScanTrans(B511,G500,H500,I500,K500)+J500</f>
        <v>218.66909119680105</v>
      </c>
      <c r="G511">
        <f t="shared" si="7"/>
        <v>1.8958652932099607</v>
      </c>
    </row>
    <row r="512" spans="1:11">
      <c r="A512">
        <v>10</v>
      </c>
      <c r="B512">
        <v>-20.09</v>
      </c>
      <c r="C512">
        <v>31</v>
      </c>
      <c r="D512">
        <v>7000</v>
      </c>
      <c r="E512">
        <v>215</v>
      </c>
      <c r="F512">
        <f>[1]!wallScanTrans(B512,G500,H500,I500,K500)+J500</f>
        <v>218.66909119680105</v>
      </c>
      <c r="G512">
        <f t="shared" si="7"/>
        <v>6.2615024234618358E-2</v>
      </c>
    </row>
    <row r="513" spans="1:7">
      <c r="A513">
        <v>11</v>
      </c>
      <c r="B513">
        <v>-20.16</v>
      </c>
      <c r="C513">
        <v>30</v>
      </c>
      <c r="D513">
        <v>7000</v>
      </c>
      <c r="E513">
        <v>241</v>
      </c>
      <c r="F513">
        <f>[1]!wallScanTrans(B513,G500,H500,I500,K500)+J500</f>
        <v>218.66909119680105</v>
      </c>
      <c r="G513">
        <f t="shared" si="7"/>
        <v>2.0691679999036867</v>
      </c>
    </row>
    <row r="514" spans="1:7">
      <c r="A514">
        <v>12</v>
      </c>
      <c r="B514">
        <v>-20.22</v>
      </c>
      <c r="C514">
        <v>31</v>
      </c>
      <c r="D514">
        <v>7000</v>
      </c>
      <c r="E514">
        <v>220</v>
      </c>
      <c r="F514">
        <f>[1]!wallScanTrans(B514,G500,H500,I500,K500)+J500</f>
        <v>218.66909119680105</v>
      </c>
      <c r="G514">
        <f t="shared" si="7"/>
        <v>8.0514465565112089E-3</v>
      </c>
    </row>
    <row r="515" spans="1:7">
      <c r="A515">
        <v>13</v>
      </c>
      <c r="B515">
        <v>-20.29</v>
      </c>
      <c r="C515">
        <v>31</v>
      </c>
      <c r="D515">
        <v>7000</v>
      </c>
      <c r="E515">
        <v>202</v>
      </c>
      <c r="F515">
        <f>[1]!wallScanTrans(B515,G500,H500,I500,K500)+J500</f>
        <v>218.66909119680105</v>
      </c>
      <c r="G515">
        <f t="shared" si="7"/>
        <v>1.3755376303330209</v>
      </c>
    </row>
    <row r="516" spans="1:7">
      <c r="A516">
        <v>14</v>
      </c>
      <c r="B516">
        <v>-20.355</v>
      </c>
      <c r="C516">
        <v>31</v>
      </c>
      <c r="D516">
        <v>7000</v>
      </c>
      <c r="E516">
        <v>235</v>
      </c>
      <c r="F516">
        <f>[1]!wallScanTrans(B516,G500,H500,I500,K500)+J500</f>
        <v>218.66909119680105</v>
      </c>
      <c r="G516">
        <f t="shared" si="7"/>
        <v>1.1348875844187278</v>
      </c>
    </row>
    <row r="517" spans="1:7">
      <c r="A517">
        <v>15</v>
      </c>
      <c r="B517">
        <v>-20.425000000000001</v>
      </c>
      <c r="C517">
        <v>31</v>
      </c>
      <c r="D517">
        <v>7000</v>
      </c>
      <c r="E517">
        <v>229</v>
      </c>
      <c r="F517">
        <f>[1]!wallScanTrans(B517,G500,H500,I500,K500)+J500</f>
        <v>218.66909119680105</v>
      </c>
      <c r="G517">
        <f t="shared" si="7"/>
        <v>0.46605972358084541</v>
      </c>
    </row>
    <row r="518" spans="1:7">
      <c r="A518">
        <v>16</v>
      </c>
      <c r="B518">
        <v>-20.49</v>
      </c>
      <c r="C518">
        <v>31</v>
      </c>
      <c r="D518">
        <v>7000</v>
      </c>
      <c r="E518">
        <v>214</v>
      </c>
      <c r="F518">
        <f>[1]!wallScanTrans(B518,G500,H500,I500,K500)+J500</f>
        <v>217.87328176979116</v>
      </c>
      <c r="G518">
        <f t="shared" si="7"/>
        <v>7.0104260131759633E-2</v>
      </c>
    </row>
    <row r="519" spans="1:7">
      <c r="A519">
        <v>17</v>
      </c>
      <c r="B519">
        <v>-20.55</v>
      </c>
      <c r="C519">
        <v>31</v>
      </c>
      <c r="D519">
        <v>7000</v>
      </c>
      <c r="E519">
        <v>202</v>
      </c>
      <c r="F519">
        <f>[1]!wallScanTrans(B519,G500,H500,I500,K500)+J500</f>
        <v>213.48784660462911</v>
      </c>
      <c r="G519">
        <f t="shared" si="7"/>
        <v>0.65331989906677534</v>
      </c>
    </row>
    <row r="520" spans="1:7">
      <c r="A520">
        <v>18</v>
      </c>
      <c r="B520">
        <v>-20.61</v>
      </c>
      <c r="C520">
        <v>31</v>
      </c>
      <c r="D520">
        <v>7000</v>
      </c>
      <c r="E520">
        <v>228</v>
      </c>
      <c r="F520">
        <f>[1]!wallScanTrans(B520,G500,H500,I500,K500)+J500</f>
        <v>205.27065113076387</v>
      </c>
      <c r="G520">
        <f t="shared" si="7"/>
        <v>2.2658916667519557</v>
      </c>
    </row>
    <row r="521" spans="1:7">
      <c r="A521">
        <v>19</v>
      </c>
      <c r="B521">
        <v>-20.68</v>
      </c>
      <c r="C521">
        <v>32</v>
      </c>
      <c r="D521">
        <v>7000</v>
      </c>
      <c r="E521">
        <v>182</v>
      </c>
      <c r="F521">
        <f>[1]!wallScanTrans(B521,G500,H500,I500,K500)+J500</f>
        <v>190.8410037988651</v>
      </c>
      <c r="G521">
        <f t="shared" si="7"/>
        <v>0.4294689459975119</v>
      </c>
    </row>
    <row r="522" spans="1:7">
      <c r="A522">
        <v>20</v>
      </c>
      <c r="B522">
        <v>-20.75</v>
      </c>
      <c r="C522">
        <v>31</v>
      </c>
      <c r="D522">
        <v>7000</v>
      </c>
      <c r="E522">
        <v>170</v>
      </c>
      <c r="F522">
        <f>[1]!wallScanTrans(B522,G500,H500,I500,K500)+J500</f>
        <v>171.19590493567543</v>
      </c>
      <c r="G522">
        <f t="shared" si="7"/>
        <v>8.4128742068991322E-3</v>
      </c>
    </row>
    <row r="523" spans="1:7">
      <c r="A523">
        <v>21</v>
      </c>
      <c r="B523">
        <v>-20.805</v>
      </c>
      <c r="C523">
        <v>31</v>
      </c>
      <c r="D523">
        <v>7000</v>
      </c>
      <c r="E523">
        <v>168</v>
      </c>
      <c r="F523">
        <f>[1]!wallScanTrans(B523,G500,H500,I500,K500)+J500</f>
        <v>152.94833047917416</v>
      </c>
      <c r="G523">
        <f t="shared" si="7"/>
        <v>1.3485283057390332</v>
      </c>
    </row>
    <row r="524" spans="1:7">
      <c r="A524">
        <v>22</v>
      </c>
      <c r="B524">
        <v>-20.875</v>
      </c>
      <c r="C524">
        <v>31</v>
      </c>
      <c r="D524">
        <v>7000</v>
      </c>
      <c r="E524">
        <v>116</v>
      </c>
      <c r="F524">
        <f>[1]!wallScanTrans(B524,G500,H500,I500,K500)+J500</f>
        <v>133.40809507957226</v>
      </c>
      <c r="G524">
        <f t="shared" si="7"/>
        <v>2.6124290887881725</v>
      </c>
    </row>
    <row r="525" spans="1:7">
      <c r="A525">
        <v>23</v>
      </c>
      <c r="B525">
        <v>-20.945</v>
      </c>
      <c r="C525">
        <v>31</v>
      </c>
      <c r="D525">
        <v>7000</v>
      </c>
      <c r="E525">
        <v>121</v>
      </c>
      <c r="F525">
        <f>[1]!wallScanTrans(B525,G500,H500,I500,K500)+J500</f>
        <v>119.08331121126125</v>
      </c>
      <c r="G525">
        <f t="shared" si="7"/>
        <v>3.0361123246915939E-2</v>
      </c>
    </row>
    <row r="526" spans="1:7">
      <c r="A526">
        <v>24</v>
      </c>
      <c r="B526">
        <v>-21.004999999999999</v>
      </c>
      <c r="C526">
        <v>31</v>
      </c>
      <c r="D526">
        <v>7000</v>
      </c>
      <c r="E526">
        <v>117</v>
      </c>
      <c r="F526">
        <f>[1]!wallScanTrans(B526,G500,H500,I500,K500)+J500</f>
        <v>110.95599870618554</v>
      </c>
      <c r="G526">
        <f t="shared" si="7"/>
        <v>0.31222180888573398</v>
      </c>
    </row>
    <row r="527" spans="1:7">
      <c r="A527">
        <v>25</v>
      </c>
      <c r="B527">
        <v>-21.07</v>
      </c>
      <c r="C527">
        <v>31</v>
      </c>
      <c r="D527">
        <v>7000</v>
      </c>
      <c r="E527">
        <v>120</v>
      </c>
      <c r="F527">
        <f>[1]!wallScanTrans(B527,G500,H500,I500,K500)+J500</f>
        <v>106.47544522960543</v>
      </c>
      <c r="G527">
        <f t="shared" si="7"/>
        <v>1.5242798478116883</v>
      </c>
    </row>
    <row r="528" spans="1:7">
      <c r="A528">
        <v>26</v>
      </c>
      <c r="B528">
        <v>-21.135000000000002</v>
      </c>
      <c r="C528">
        <v>31</v>
      </c>
      <c r="D528">
        <v>7000</v>
      </c>
      <c r="E528">
        <v>127</v>
      </c>
      <c r="F528">
        <f>[1]!wallScanTrans(B528,G500,H500,I500,K500)+J500</f>
        <v>105.92151210742988</v>
      </c>
      <c r="G528">
        <f t="shared" si="7"/>
        <v>3.4984460774584671</v>
      </c>
    </row>
    <row r="529" spans="1:7">
      <c r="A529">
        <v>27</v>
      </c>
      <c r="B529">
        <v>-21.2</v>
      </c>
      <c r="C529">
        <v>31</v>
      </c>
      <c r="D529">
        <v>7000</v>
      </c>
      <c r="E529">
        <v>100</v>
      </c>
      <c r="F529">
        <f>[1]!wallScanTrans(B529,G500,H500,I500,K500)+J500</f>
        <v>105.92151210742988</v>
      </c>
      <c r="G529">
        <f t="shared" si="7"/>
        <v>0.3506430563843862</v>
      </c>
    </row>
    <row r="530" spans="1:7">
      <c r="A530">
        <v>28</v>
      </c>
      <c r="B530">
        <v>-21.265000000000001</v>
      </c>
      <c r="C530">
        <v>31</v>
      </c>
      <c r="D530">
        <v>7000</v>
      </c>
      <c r="E530">
        <v>100</v>
      </c>
      <c r="F530">
        <f>[1]!wallScanTrans(B530,G500,H500,I500,K500)+J500</f>
        <v>105.92151210742988</v>
      </c>
      <c r="G530">
        <f t="shared" si="7"/>
        <v>0.3506430563843862</v>
      </c>
    </row>
    <row r="531" spans="1:7">
      <c r="A531">
        <v>29</v>
      </c>
      <c r="B531">
        <v>-21.324999999999999</v>
      </c>
      <c r="C531">
        <v>31</v>
      </c>
      <c r="D531">
        <v>7000</v>
      </c>
      <c r="E531">
        <v>108</v>
      </c>
      <c r="F531">
        <f>[1]!wallScanTrans(B531,G500,H500,I500,K500)+J500</f>
        <v>105.92151210742988</v>
      </c>
      <c r="G531">
        <f t="shared" si="7"/>
        <v>4.0001036292227718E-2</v>
      </c>
    </row>
    <row r="532" spans="1:7">
      <c r="A532">
        <v>30</v>
      </c>
      <c r="B532">
        <v>-21.39</v>
      </c>
      <c r="C532">
        <v>31</v>
      </c>
      <c r="D532">
        <v>7000</v>
      </c>
      <c r="E532">
        <v>93</v>
      </c>
      <c r="F532">
        <f>[1]!wallScanTrans(B532,G500,H500,I500,K500)+J500</f>
        <v>105.92151210742988</v>
      </c>
      <c r="G532">
        <f t="shared" si="7"/>
        <v>1.7953276897038375</v>
      </c>
    </row>
    <row r="533" spans="1:7">
      <c r="A533">
        <v>31</v>
      </c>
      <c r="B533">
        <v>-21.465</v>
      </c>
      <c r="C533">
        <v>31</v>
      </c>
      <c r="D533">
        <v>7000</v>
      </c>
      <c r="E533">
        <v>112</v>
      </c>
      <c r="F533">
        <f>[1]!wallScanTrans(B533,G500,H500,I500,K500)+J500</f>
        <v>105.92151210742988</v>
      </c>
      <c r="G533">
        <f t="shared" si="7"/>
        <v>0.32989299160822844</v>
      </c>
    </row>
    <row r="534" spans="1:7">
      <c r="A534">
        <v>32</v>
      </c>
      <c r="B534">
        <v>-21.524999999999999</v>
      </c>
      <c r="C534">
        <v>31</v>
      </c>
      <c r="D534">
        <v>7000</v>
      </c>
      <c r="E534">
        <v>93</v>
      </c>
      <c r="F534">
        <f>[1]!wallScanTrans(B534,G500,H500,I500,K500)+J500</f>
        <v>105.92151210742988</v>
      </c>
      <c r="G534">
        <f t="shared" si="7"/>
        <v>1.7953276897038375</v>
      </c>
    </row>
    <row r="535" spans="1:7">
      <c r="A535">
        <v>33</v>
      </c>
      <c r="B535">
        <v>-21.594999999999999</v>
      </c>
      <c r="C535">
        <v>32</v>
      </c>
      <c r="D535">
        <v>7000</v>
      </c>
      <c r="E535">
        <v>105</v>
      </c>
      <c r="F535">
        <f>[1]!wallScanTrans(B535,G500,H500,I500,K500)+J500</f>
        <v>105.92151210742988</v>
      </c>
      <c r="G535">
        <f t="shared" si="7"/>
        <v>8.087472039427163E-3</v>
      </c>
    </row>
    <row r="536" spans="1:7">
      <c r="A536">
        <v>34</v>
      </c>
      <c r="B536">
        <v>-21.66</v>
      </c>
      <c r="C536">
        <v>31</v>
      </c>
      <c r="D536">
        <v>7000</v>
      </c>
      <c r="E536">
        <v>106</v>
      </c>
      <c r="F536">
        <f>[1]!wallScanTrans(B536,G500,H500,I500,K500)+J500</f>
        <v>105.92151210742988</v>
      </c>
      <c r="G536">
        <f t="shared" si="7"/>
        <v>5.8116502642445831E-5</v>
      </c>
    </row>
    <row r="537" spans="1:7">
      <c r="A537">
        <v>35</v>
      </c>
      <c r="B537">
        <v>-21.72</v>
      </c>
      <c r="C537">
        <v>32</v>
      </c>
      <c r="D537">
        <v>7000</v>
      </c>
      <c r="E537">
        <v>108</v>
      </c>
      <c r="F537">
        <f>[1]!wallScanTrans(B537,G500,H500,I500,K500)+J500</f>
        <v>105.92151210742988</v>
      </c>
      <c r="G537">
        <f t="shared" si="7"/>
        <v>4.0001036292227718E-2</v>
      </c>
    </row>
    <row r="538" spans="1:7">
      <c r="A538">
        <v>36</v>
      </c>
      <c r="B538">
        <v>-21.78</v>
      </c>
      <c r="C538">
        <v>31</v>
      </c>
      <c r="D538">
        <v>7000</v>
      </c>
      <c r="E538">
        <v>111</v>
      </c>
      <c r="F538">
        <f>[1]!wallScanTrans(B538,G500,H500,I500,K500)+J500</f>
        <v>105.92151210742988</v>
      </c>
      <c r="G538">
        <f t="shared" si="7"/>
        <v>0.23235170518001202</v>
      </c>
    </row>
    <row r="539" spans="1:7">
      <c r="A539">
        <v>37</v>
      </c>
      <c r="B539">
        <v>-21.844999999999999</v>
      </c>
      <c r="C539">
        <v>31</v>
      </c>
      <c r="D539">
        <v>7000</v>
      </c>
      <c r="E539">
        <v>90</v>
      </c>
      <c r="F539">
        <f>[1]!wallScanTrans(B539,G500,H500,I500,K500)+J500</f>
        <v>105.92151210742988</v>
      </c>
      <c r="G539">
        <f t="shared" si="7"/>
        <v>2.8166060865226239</v>
      </c>
    </row>
    <row r="540" spans="1:7">
      <c r="A540">
        <v>38</v>
      </c>
      <c r="B540">
        <v>-21.914999999999999</v>
      </c>
      <c r="C540">
        <v>30</v>
      </c>
      <c r="D540">
        <v>7000</v>
      </c>
      <c r="E540">
        <v>107</v>
      </c>
      <c r="F540">
        <f>[1]!wallScanTrans(B540,G500,H500,I500,K500)+J500</f>
        <v>105.92151210742988</v>
      </c>
      <c r="G540">
        <f t="shared" si="7"/>
        <v>1.0870431162806976E-2</v>
      </c>
    </row>
    <row r="541" spans="1:7">
      <c r="A541">
        <v>39</v>
      </c>
      <c r="B541">
        <v>-21.984999999999999</v>
      </c>
      <c r="C541">
        <v>31</v>
      </c>
      <c r="D541">
        <v>7000</v>
      </c>
      <c r="E541">
        <v>124</v>
      </c>
      <c r="F541">
        <f>[1]!wallScanTrans(B541,G500,H500,I500,K500)+J500</f>
        <v>105.92151210742988</v>
      </c>
      <c r="G541">
        <f t="shared" si="7"/>
        <v>2.6357397135629399</v>
      </c>
    </row>
    <row r="542" spans="1:7">
      <c r="A542">
        <v>40</v>
      </c>
      <c r="B542">
        <v>-22.04</v>
      </c>
      <c r="C542">
        <v>32</v>
      </c>
      <c r="D542">
        <v>7000</v>
      </c>
      <c r="E542">
        <v>116</v>
      </c>
      <c r="F542">
        <f>[1]!wallScanTrans(B542,G500,H500,I500,K500)+J500</f>
        <v>105.92151210742988</v>
      </c>
      <c r="G542">
        <f t="shared" si="7"/>
        <v>0.87565446724726348</v>
      </c>
    </row>
    <row r="543" spans="1:7">
      <c r="A543">
        <v>41</v>
      </c>
      <c r="B543">
        <v>-22.114999999999998</v>
      </c>
      <c r="C543">
        <v>31</v>
      </c>
      <c r="D543">
        <v>7000</v>
      </c>
      <c r="E543">
        <v>100</v>
      </c>
      <c r="F543">
        <f>[1]!wallScanTrans(B543,G500,H500,I500,K500)+J500</f>
        <v>105.92151210742988</v>
      </c>
      <c r="G543">
        <f t="shared" si="7"/>
        <v>0.3506430563843862</v>
      </c>
    </row>
    <row r="544" spans="1:7">
      <c r="A544">
        <v>42</v>
      </c>
      <c r="B544">
        <v>-22.18</v>
      </c>
      <c r="C544">
        <v>31</v>
      </c>
      <c r="D544">
        <v>7000</v>
      </c>
      <c r="E544">
        <v>88</v>
      </c>
      <c r="F544">
        <f>[1]!wallScanTrans(B544,G500,H500,I500,K500)+J500</f>
        <v>105.92151210742988</v>
      </c>
      <c r="G544">
        <f t="shared" si="7"/>
        <v>3.6497795024631325</v>
      </c>
    </row>
    <row r="545" spans="1:7">
      <c r="A545">
        <v>43</v>
      </c>
      <c r="B545">
        <v>-22.234999999999999</v>
      </c>
      <c r="C545">
        <v>31</v>
      </c>
      <c r="D545">
        <v>7000</v>
      </c>
      <c r="E545">
        <v>101</v>
      </c>
      <c r="F545">
        <f>[1]!wallScanTrans(B545,G500,H500,I500,K500)+J500</f>
        <v>105.92151210742988</v>
      </c>
      <c r="G545">
        <f t="shared" si="7"/>
        <v>0.23981466756018674</v>
      </c>
    </row>
    <row r="546" spans="1:7">
      <c r="A546">
        <v>44</v>
      </c>
      <c r="B546">
        <v>-22.3</v>
      </c>
      <c r="C546">
        <v>31</v>
      </c>
      <c r="D546">
        <v>7000</v>
      </c>
      <c r="E546">
        <v>119</v>
      </c>
      <c r="F546">
        <f>[1]!wallScanTrans(B546,G500,H500,I500,K500)+J500</f>
        <v>105.92151210742988</v>
      </c>
      <c r="G546">
        <f t="shared" si="7"/>
        <v>1.4373684500512882</v>
      </c>
    </row>
    <row r="547" spans="1:7">
      <c r="A547">
        <v>45</v>
      </c>
      <c r="B547">
        <v>-22.375</v>
      </c>
      <c r="C547">
        <v>31</v>
      </c>
      <c r="D547">
        <v>7000</v>
      </c>
      <c r="E547">
        <v>124</v>
      </c>
      <c r="F547">
        <f>[1]!wallScanTrans(B547,G500,H500,I500,K500)+J500</f>
        <v>105.92151210742988</v>
      </c>
      <c r="G547">
        <f t="shared" si="7"/>
        <v>2.6357397135629399</v>
      </c>
    </row>
    <row r="548" spans="1:7">
      <c r="A548">
        <v>46</v>
      </c>
      <c r="B548">
        <v>-22.43</v>
      </c>
      <c r="C548">
        <v>31</v>
      </c>
      <c r="D548">
        <v>7000</v>
      </c>
      <c r="E548">
        <v>104</v>
      </c>
      <c r="F548">
        <f>[1]!wallScanTrans(B548,G500,H500,I500,K500)+J500</f>
        <v>105.92151210742988</v>
      </c>
      <c r="G548">
        <f t="shared" si="7"/>
        <v>3.5502007490380821E-2</v>
      </c>
    </row>
    <row r="549" spans="1:7">
      <c r="A549" t="s">
        <v>0</v>
      </c>
    </row>
    <row r="550" spans="1:7">
      <c r="A550" t="s">
        <v>0</v>
      </c>
    </row>
    <row r="551" spans="1:7">
      <c r="A551" t="s">
        <v>0</v>
      </c>
    </row>
    <row r="552" spans="1:7">
      <c r="A552" t="s">
        <v>0</v>
      </c>
    </row>
    <row r="553" spans="1:7">
      <c r="A553" t="s">
        <v>98</v>
      </c>
    </row>
    <row r="554" spans="1:7">
      <c r="A554" t="s">
        <v>2</v>
      </c>
    </row>
    <row r="555" spans="1:7">
      <c r="A555" t="s">
        <v>3</v>
      </c>
    </row>
    <row r="556" spans="1:7">
      <c r="A556" t="s">
        <v>4</v>
      </c>
    </row>
    <row r="557" spans="1:7">
      <c r="A557" t="s">
        <v>5</v>
      </c>
    </row>
    <row r="558" spans="1:7">
      <c r="A558" t="s">
        <v>6</v>
      </c>
    </row>
    <row r="559" spans="1:7">
      <c r="A559" t="s">
        <v>7</v>
      </c>
    </row>
    <row r="560" spans="1:7">
      <c r="A560" t="s">
        <v>99</v>
      </c>
    </row>
    <row r="561" spans="1:11">
      <c r="A561" t="s">
        <v>9</v>
      </c>
    </row>
    <row r="562" spans="1:11">
      <c r="A562" t="s">
        <v>10</v>
      </c>
      <c r="G562" t="s">
        <v>73</v>
      </c>
      <c r="H562" t="s">
        <v>74</v>
      </c>
      <c r="I562" t="s">
        <v>75</v>
      </c>
      <c r="J562" t="s">
        <v>76</v>
      </c>
      <c r="K562" t="s">
        <v>19</v>
      </c>
    </row>
    <row r="563" spans="1:11">
      <c r="A563" t="s">
        <v>11</v>
      </c>
      <c r="G563">
        <v>112.74757908937117</v>
      </c>
      <c r="H563">
        <v>-20.77679627929556</v>
      </c>
      <c r="I563">
        <v>0.46027850495047257</v>
      </c>
      <c r="J563">
        <v>105.92151210742988</v>
      </c>
      <c r="K563">
        <v>90</v>
      </c>
    </row>
    <row r="564" spans="1:11">
      <c r="A564" t="s">
        <v>0</v>
      </c>
    </row>
    <row r="565" spans="1:11">
      <c r="A565" t="s">
        <v>40</v>
      </c>
      <c r="B565" t="s">
        <v>33</v>
      </c>
      <c r="C565" t="s">
        <v>22</v>
      </c>
      <c r="D565" t="s">
        <v>39</v>
      </c>
      <c r="E565" t="s">
        <v>38</v>
      </c>
      <c r="F565" t="s">
        <v>77</v>
      </c>
      <c r="G565" t="s">
        <v>78</v>
      </c>
      <c r="H565" t="s">
        <v>79</v>
      </c>
    </row>
    <row r="566" spans="1:11">
      <c r="A566">
        <v>1</v>
      </c>
      <c r="B566">
        <v>-19.495000000000001</v>
      </c>
      <c r="C566">
        <v>31</v>
      </c>
      <c r="D566">
        <v>7000</v>
      </c>
      <c r="E566">
        <v>175</v>
      </c>
      <c r="F566">
        <f>[1]!wallScanTrans(B566,G563,H563,I563,K563)+J563</f>
        <v>218.66909119680105</v>
      </c>
      <c r="G566">
        <f>(F566-E566)^2/E566</f>
        <v>10.897083005454439</v>
      </c>
      <c r="H566">
        <f>SUM(G566:G617)/(COUNT(G566:G617)-4)</f>
        <v>14.875952860817129</v>
      </c>
    </row>
    <row r="567" spans="1:11">
      <c r="A567">
        <v>2</v>
      </c>
      <c r="B567">
        <v>-19.57</v>
      </c>
      <c r="C567">
        <v>31</v>
      </c>
      <c r="D567">
        <v>7000</v>
      </c>
      <c r="E567">
        <v>175</v>
      </c>
      <c r="F567">
        <f>[1]!wallScanTrans(B567,G563,H563,I563,K563)+J563</f>
        <v>218.66909119680105</v>
      </c>
      <c r="G567">
        <f t="shared" ref="G567:G611" si="8">(F567-E567)^2/E567</f>
        <v>10.897083005454439</v>
      </c>
    </row>
    <row r="568" spans="1:11">
      <c r="A568">
        <v>3</v>
      </c>
      <c r="B568">
        <v>-19.635000000000002</v>
      </c>
      <c r="C568">
        <v>31</v>
      </c>
      <c r="D568">
        <v>7000</v>
      </c>
      <c r="E568">
        <v>190</v>
      </c>
      <c r="F568">
        <f>[1]!wallScanTrans(B568,G563,H563,I563,K563)+J563</f>
        <v>218.66909119680105</v>
      </c>
      <c r="G568">
        <f t="shared" si="8"/>
        <v>4.3258778423710282</v>
      </c>
    </row>
    <row r="569" spans="1:11">
      <c r="A569">
        <v>4</v>
      </c>
      <c r="B569">
        <v>-19.7</v>
      </c>
      <c r="C569">
        <v>31</v>
      </c>
      <c r="D569">
        <v>7000</v>
      </c>
      <c r="E569">
        <v>191</v>
      </c>
      <c r="F569">
        <f>[1]!wallScanTrans(B569,G563,H563,I563,K563)+J563</f>
        <v>218.66909119680105</v>
      </c>
      <c r="G569">
        <f t="shared" si="8"/>
        <v>4.0082649615544153</v>
      </c>
    </row>
    <row r="570" spans="1:11">
      <c r="A570">
        <v>5</v>
      </c>
      <c r="B570">
        <v>-19.77</v>
      </c>
      <c r="C570">
        <v>32</v>
      </c>
      <c r="D570">
        <v>7000</v>
      </c>
      <c r="E570">
        <v>163</v>
      </c>
      <c r="F570">
        <f>[1]!wallScanTrans(B570,G563,H563,I563,K563)+J563</f>
        <v>218.66909119680105</v>
      </c>
      <c r="G570">
        <f t="shared" si="8"/>
        <v>19.012562666734674</v>
      </c>
    </row>
    <row r="571" spans="1:11">
      <c r="A571">
        <v>6</v>
      </c>
      <c r="B571">
        <v>-19.829999999999998</v>
      </c>
      <c r="C571">
        <v>31</v>
      </c>
      <c r="D571">
        <v>7000</v>
      </c>
      <c r="E571">
        <v>167</v>
      </c>
      <c r="F571">
        <f>[1]!wallScanTrans(B571,G563,H563,I563,K563)+J563</f>
        <v>218.66909119680105</v>
      </c>
      <c r="G571">
        <f t="shared" si="8"/>
        <v>15.986197515588884</v>
      </c>
    </row>
    <row r="572" spans="1:11">
      <c r="A572">
        <v>7</v>
      </c>
      <c r="B572">
        <v>-19.899999999999999</v>
      </c>
      <c r="C572">
        <v>31</v>
      </c>
      <c r="D572">
        <v>7000</v>
      </c>
      <c r="E572">
        <v>169</v>
      </c>
      <c r="F572">
        <f>[1]!wallScanTrans(B572,G563,H563,I563,K563)+J563</f>
        <v>218.66909119680105</v>
      </c>
      <c r="G572">
        <f t="shared" si="8"/>
        <v>14.597743315480114</v>
      </c>
    </row>
    <row r="573" spans="1:11">
      <c r="A573">
        <v>8</v>
      </c>
      <c r="B573">
        <v>-19.96</v>
      </c>
      <c r="C573">
        <v>32</v>
      </c>
      <c r="D573">
        <v>7000</v>
      </c>
      <c r="E573">
        <v>183</v>
      </c>
      <c r="F573">
        <f>[1]!wallScanTrans(B573,G563,H563,I563,K563)+J563</f>
        <v>218.66909119680105</v>
      </c>
      <c r="G573">
        <f t="shared" si="8"/>
        <v>6.9523719497579775</v>
      </c>
    </row>
    <row r="574" spans="1:11">
      <c r="A574">
        <v>9</v>
      </c>
      <c r="B574">
        <v>-20.03</v>
      </c>
      <c r="C574">
        <v>31</v>
      </c>
      <c r="D574">
        <v>7000</v>
      </c>
      <c r="E574">
        <v>150</v>
      </c>
      <c r="F574">
        <f>[1]!wallScanTrans(B574,G563,H563,I563,K563)+J563</f>
        <v>218.66909119680105</v>
      </c>
      <c r="G574">
        <f t="shared" si="8"/>
        <v>31.436293905297195</v>
      </c>
    </row>
    <row r="575" spans="1:11">
      <c r="A575">
        <v>10</v>
      </c>
      <c r="B575">
        <v>-20.09</v>
      </c>
      <c r="C575">
        <v>32</v>
      </c>
      <c r="D575">
        <v>7000</v>
      </c>
      <c r="E575">
        <v>180</v>
      </c>
      <c r="F575">
        <f>[1]!wallScanTrans(B575,G563,H563,I563,K563)+J563</f>
        <v>218.66909119680105</v>
      </c>
      <c r="G575">
        <f t="shared" si="8"/>
        <v>8.3072145221473122</v>
      </c>
    </row>
    <row r="576" spans="1:11">
      <c r="A576">
        <v>11</v>
      </c>
      <c r="B576">
        <v>-20.16</v>
      </c>
      <c r="C576">
        <v>31</v>
      </c>
      <c r="D576">
        <v>7000</v>
      </c>
      <c r="E576">
        <v>182</v>
      </c>
      <c r="F576">
        <f>[1]!wallScanTrans(B576,G563,H563,I563,K563)+J563</f>
        <v>218.66909119680105</v>
      </c>
      <c r="G576">
        <f t="shared" si="8"/>
        <v>7.388034336259957</v>
      </c>
    </row>
    <row r="577" spans="1:7">
      <c r="A577">
        <v>12</v>
      </c>
      <c r="B577">
        <v>-20.22</v>
      </c>
      <c r="C577">
        <v>31</v>
      </c>
      <c r="D577">
        <v>7000</v>
      </c>
      <c r="E577">
        <v>180</v>
      </c>
      <c r="F577">
        <f>[1]!wallScanTrans(B577,G563,H563,I563,K563)+J563</f>
        <v>218.66909119680105</v>
      </c>
      <c r="G577">
        <f t="shared" si="8"/>
        <v>8.3072145221473122</v>
      </c>
    </row>
    <row r="578" spans="1:7">
      <c r="A578">
        <v>13</v>
      </c>
      <c r="B578">
        <v>-20.29</v>
      </c>
      <c r="C578">
        <v>31</v>
      </c>
      <c r="D578">
        <v>7000</v>
      </c>
      <c r="E578">
        <v>171</v>
      </c>
      <c r="F578">
        <f>[1]!wallScanTrans(B578,G563,H563,I563,K563)+J563</f>
        <v>218.66909119680105</v>
      </c>
      <c r="G578">
        <f t="shared" si="8"/>
        <v>13.288551201923598</v>
      </c>
    </row>
    <row r="579" spans="1:7">
      <c r="A579">
        <v>14</v>
      </c>
      <c r="B579">
        <v>-20.355</v>
      </c>
      <c r="C579">
        <v>32</v>
      </c>
      <c r="D579">
        <v>7000</v>
      </c>
      <c r="E579">
        <v>153</v>
      </c>
      <c r="F579">
        <f>[1]!wallScanTrans(B579,G563,H563,I563,K563)+J563</f>
        <v>218.66909119680105</v>
      </c>
      <c r="G579">
        <f t="shared" si="8"/>
        <v>28.185813977867795</v>
      </c>
    </row>
    <row r="580" spans="1:7">
      <c r="A580">
        <v>15</v>
      </c>
      <c r="B580">
        <v>-20.420000000000002</v>
      </c>
      <c r="C580">
        <v>32</v>
      </c>
      <c r="D580">
        <v>7000</v>
      </c>
      <c r="E580">
        <v>167</v>
      </c>
      <c r="F580">
        <f>[1]!wallScanTrans(B580,G563,H563,I563,K563)+J563</f>
        <v>218.66909119680105</v>
      </c>
      <c r="G580">
        <f t="shared" si="8"/>
        <v>15.986197515588884</v>
      </c>
    </row>
    <row r="581" spans="1:7">
      <c r="A581">
        <v>16</v>
      </c>
      <c r="B581">
        <v>-20.484999999999999</v>
      </c>
      <c r="C581">
        <v>31</v>
      </c>
      <c r="D581">
        <v>7000</v>
      </c>
      <c r="E581">
        <v>151</v>
      </c>
      <c r="F581">
        <f>[1]!wallScanTrans(B581,G563,H563,I563,K563)+J563</f>
        <v>218.06577329739784</v>
      </c>
      <c r="G581">
        <f t="shared" si="8"/>
        <v>29.786873827668614</v>
      </c>
    </row>
    <row r="582" spans="1:7">
      <c r="A582">
        <v>17</v>
      </c>
      <c r="B582">
        <v>-20.55</v>
      </c>
      <c r="C582">
        <v>32</v>
      </c>
      <c r="D582">
        <v>7000</v>
      </c>
      <c r="E582">
        <v>182</v>
      </c>
      <c r="F582">
        <f>[1]!wallScanTrans(B582,G563,H563,I563,K563)+J563</f>
        <v>213.48784660462911</v>
      </c>
      <c r="G582">
        <f t="shared" si="8"/>
        <v>5.447716943937654</v>
      </c>
    </row>
    <row r="583" spans="1:7">
      <c r="A583">
        <v>18</v>
      </c>
      <c r="B583">
        <v>-20.614999999999998</v>
      </c>
      <c r="C583">
        <v>31</v>
      </c>
      <c r="D583">
        <v>7000</v>
      </c>
      <c r="E583">
        <v>144</v>
      </c>
      <c r="F583">
        <f>[1]!wallScanTrans(B583,G563,H563,I563,K563)+J563</f>
        <v>204.41292343845186</v>
      </c>
      <c r="G583">
        <f t="shared" si="8"/>
        <v>25.345286933196149</v>
      </c>
    </row>
    <row r="584" spans="1:7">
      <c r="A584">
        <v>19</v>
      </c>
      <c r="B584">
        <v>-20.68</v>
      </c>
      <c r="C584">
        <v>31</v>
      </c>
      <c r="D584">
        <v>7000</v>
      </c>
      <c r="E584">
        <v>157</v>
      </c>
      <c r="F584">
        <f>[1]!wallScanTrans(B584,G563,H563,I563,K563)+J563</f>
        <v>190.8410037988651</v>
      </c>
      <c r="G584">
        <f t="shared" si="8"/>
        <v>7.2943537459541545</v>
      </c>
    </row>
    <row r="585" spans="1:7">
      <c r="A585">
        <v>20</v>
      </c>
      <c r="B585">
        <v>-20.75</v>
      </c>
      <c r="C585">
        <v>31</v>
      </c>
      <c r="D585">
        <v>7000</v>
      </c>
      <c r="E585">
        <v>172</v>
      </c>
      <c r="F585">
        <f>[1]!wallScanTrans(B585,G563,H563,I563,K563)+J563</f>
        <v>171.19590493567543</v>
      </c>
      <c r="G585">
        <f t="shared" si="8"/>
        <v>3.7591213515763698E-3</v>
      </c>
    </row>
    <row r="586" spans="1:7">
      <c r="A586">
        <v>21</v>
      </c>
      <c r="B586">
        <v>-20.805</v>
      </c>
      <c r="C586">
        <v>31</v>
      </c>
      <c r="D586">
        <v>7000</v>
      </c>
      <c r="E586">
        <v>158</v>
      </c>
      <c r="F586">
        <f>[1]!wallScanTrans(B586,G563,H563,I563,K563)+J563</f>
        <v>152.94833047917416</v>
      </c>
      <c r="G586">
        <f t="shared" si="8"/>
        <v>0.16151496802304285</v>
      </c>
    </row>
    <row r="587" spans="1:7">
      <c r="A587">
        <v>22</v>
      </c>
      <c r="B587">
        <v>-20.875</v>
      </c>
      <c r="C587">
        <v>31</v>
      </c>
      <c r="D587">
        <v>7000</v>
      </c>
      <c r="E587">
        <v>163</v>
      </c>
      <c r="F587">
        <f>[1]!wallScanTrans(B587,G563,H563,I563,K563)+J563</f>
        <v>133.40809507957226</v>
      </c>
      <c r="G587">
        <f t="shared" si="8"/>
        <v>5.3722750725131005</v>
      </c>
    </row>
    <row r="588" spans="1:7">
      <c r="A588">
        <v>23</v>
      </c>
      <c r="B588">
        <v>-20.945</v>
      </c>
      <c r="C588">
        <v>31</v>
      </c>
      <c r="D588">
        <v>7000</v>
      </c>
      <c r="E588">
        <v>149</v>
      </c>
      <c r="F588">
        <f>[1]!wallScanTrans(B588,G563,H563,I563,K563)+J563</f>
        <v>119.08331121126125</v>
      </c>
      <c r="G588">
        <f t="shared" si="8"/>
        <v>6.0067668998808523</v>
      </c>
    </row>
    <row r="589" spans="1:7">
      <c r="A589">
        <v>24</v>
      </c>
      <c r="B589">
        <v>-21.004999999999999</v>
      </c>
      <c r="C589">
        <v>32</v>
      </c>
      <c r="D589">
        <v>7000</v>
      </c>
      <c r="E589">
        <v>157</v>
      </c>
      <c r="F589">
        <f>[1]!wallScanTrans(B589,G563,H563,I563,K563)+J563</f>
        <v>110.95599870618554</v>
      </c>
      <c r="G589">
        <f t="shared" si="8"/>
        <v>13.503503535954062</v>
      </c>
    </row>
    <row r="590" spans="1:7">
      <c r="A590">
        <v>25</v>
      </c>
      <c r="B590">
        <v>-21.07</v>
      </c>
      <c r="C590">
        <v>31</v>
      </c>
      <c r="D590">
        <v>7000</v>
      </c>
      <c r="E590">
        <v>161</v>
      </c>
      <c r="F590">
        <f>[1]!wallScanTrans(B590,G563,H563,I563,K563)+J563</f>
        <v>106.47544522960543</v>
      </c>
      <c r="G590">
        <f t="shared" si="8"/>
        <v>18.465385546023338</v>
      </c>
    </row>
    <row r="591" spans="1:7">
      <c r="A591">
        <v>26</v>
      </c>
      <c r="B591">
        <v>-21.135000000000002</v>
      </c>
      <c r="C591">
        <v>32</v>
      </c>
      <c r="D591">
        <v>7000</v>
      </c>
      <c r="E591">
        <v>160</v>
      </c>
      <c r="F591">
        <f>[1]!wallScanTrans(B591,G563,H563,I563,K563)+J563</f>
        <v>105.92151210742988</v>
      </c>
      <c r="G591">
        <f t="shared" si="8"/>
        <v>18.278017829667835</v>
      </c>
    </row>
    <row r="592" spans="1:7">
      <c r="A592">
        <v>27</v>
      </c>
      <c r="B592">
        <v>-21.2</v>
      </c>
      <c r="C592">
        <v>32</v>
      </c>
      <c r="D592">
        <v>7000</v>
      </c>
      <c r="E592">
        <v>157</v>
      </c>
      <c r="F592">
        <f>[1]!wallScanTrans(B592,G563,H563,I563,K563)+J563</f>
        <v>105.92151210742988</v>
      </c>
      <c r="G592">
        <f t="shared" si="8"/>
        <v>16.617910352811673</v>
      </c>
    </row>
    <row r="593" spans="1:7">
      <c r="A593">
        <v>28</v>
      </c>
      <c r="B593">
        <v>-21.265000000000001</v>
      </c>
      <c r="C593">
        <v>32</v>
      </c>
      <c r="D593">
        <v>7000</v>
      </c>
      <c r="E593">
        <v>152</v>
      </c>
      <c r="F593">
        <f>[1]!wallScanTrans(B593,G563,H563,I563,K563)+J563</f>
        <v>105.92151210742988</v>
      </c>
      <c r="G593">
        <f t="shared" si="8"/>
        <v>13.968598989906127</v>
      </c>
    </row>
    <row r="594" spans="1:7">
      <c r="A594">
        <v>29</v>
      </c>
      <c r="B594">
        <v>-21.324999999999999</v>
      </c>
      <c r="C594">
        <v>32</v>
      </c>
      <c r="D594">
        <v>7000</v>
      </c>
      <c r="E594">
        <v>165</v>
      </c>
      <c r="F594">
        <f>[1]!wallScanTrans(B594,G563,H563,I563,K563)+J563</f>
        <v>105.92151210742988</v>
      </c>
      <c r="G594">
        <f t="shared" si="8"/>
        <v>21.153137767712455</v>
      </c>
    </row>
    <row r="595" spans="1:7">
      <c r="A595">
        <v>30</v>
      </c>
      <c r="B595">
        <v>-21.39</v>
      </c>
      <c r="C595">
        <v>31</v>
      </c>
      <c r="D595">
        <v>7000</v>
      </c>
      <c r="E595">
        <v>140</v>
      </c>
      <c r="F595">
        <f>[1]!wallScanTrans(B595,G563,H563,I563,K563)+J563</f>
        <v>105.92151210742988</v>
      </c>
      <c r="G595">
        <f t="shared" si="8"/>
        <v>8.2953095503146326</v>
      </c>
    </row>
    <row r="596" spans="1:7">
      <c r="A596">
        <v>31</v>
      </c>
      <c r="B596">
        <v>-21.465</v>
      </c>
      <c r="C596">
        <v>32</v>
      </c>
      <c r="D596">
        <v>7000</v>
      </c>
      <c r="E596">
        <v>150</v>
      </c>
      <c r="F596">
        <f>[1]!wallScanTrans(B596,G563,H563,I563,K563)+J563</f>
        <v>105.92151210742988</v>
      </c>
      <c r="G596">
        <f t="shared" si="8"/>
        <v>12.952753965969674</v>
      </c>
    </row>
    <row r="597" spans="1:7">
      <c r="A597">
        <v>32</v>
      </c>
      <c r="B597">
        <v>-21.524999999999999</v>
      </c>
      <c r="C597">
        <v>31</v>
      </c>
      <c r="D597">
        <v>7000</v>
      </c>
      <c r="E597">
        <v>171</v>
      </c>
      <c r="F597">
        <f>[1]!wallScanTrans(B597,G563,H563,I563,K563)+J563</f>
        <v>105.92151210742988</v>
      </c>
      <c r="G597">
        <f t="shared" si="8"/>
        <v>24.76730752270992</v>
      </c>
    </row>
    <row r="598" spans="1:7">
      <c r="A598">
        <v>33</v>
      </c>
      <c r="B598">
        <v>-21.59</v>
      </c>
      <c r="C598">
        <v>32</v>
      </c>
      <c r="D598">
        <v>7000</v>
      </c>
      <c r="E598">
        <v>176</v>
      </c>
      <c r="F598">
        <f>[1]!wallScanTrans(B598,G563,H563,I563,K563)+J563</f>
        <v>105.92151210742988</v>
      </c>
      <c r="G598">
        <f t="shared" si="8"/>
        <v>27.903377643801687</v>
      </c>
    </row>
    <row r="599" spans="1:7">
      <c r="A599">
        <v>34</v>
      </c>
      <c r="B599">
        <v>-21.655000000000001</v>
      </c>
      <c r="C599">
        <v>31</v>
      </c>
      <c r="D599">
        <v>7000</v>
      </c>
      <c r="E599">
        <v>152</v>
      </c>
      <c r="F599">
        <f>[1]!wallScanTrans(B599,G563,H563,I563,K563)+J563</f>
        <v>105.92151210742988</v>
      </c>
      <c r="G599">
        <f t="shared" si="8"/>
        <v>13.968598989906127</v>
      </c>
    </row>
    <row r="600" spans="1:7">
      <c r="A600">
        <v>35</v>
      </c>
      <c r="B600">
        <v>-21.725000000000001</v>
      </c>
      <c r="C600">
        <v>32</v>
      </c>
      <c r="D600">
        <v>7000</v>
      </c>
      <c r="E600">
        <v>159</v>
      </c>
      <c r="F600">
        <f>[1]!wallScanTrans(B600,G563,H563,I563,K563)+J563</f>
        <v>105.92151210742988</v>
      </c>
      <c r="G600">
        <f t="shared" si="8"/>
        <v>17.719030672715178</v>
      </c>
    </row>
    <row r="601" spans="1:7">
      <c r="A601">
        <v>36</v>
      </c>
      <c r="B601">
        <v>-21.78</v>
      </c>
      <c r="C601">
        <v>31</v>
      </c>
      <c r="D601">
        <v>7000</v>
      </c>
      <c r="E601">
        <v>146</v>
      </c>
      <c r="F601">
        <f>[1]!wallScanTrans(B601,G563,H563,I563,K563)+J563</f>
        <v>105.92151210742988</v>
      </c>
      <c r="G601">
        <f t="shared" si="8"/>
        <v>11.001953368184179</v>
      </c>
    </row>
    <row r="602" spans="1:7">
      <c r="A602">
        <v>37</v>
      </c>
      <c r="B602">
        <v>-21.844999999999999</v>
      </c>
      <c r="C602">
        <v>31</v>
      </c>
      <c r="D602">
        <v>7000</v>
      </c>
      <c r="E602">
        <v>154</v>
      </c>
      <c r="F602">
        <f>[1]!wallScanTrans(B602,G563,H563,I563,K563)+J563</f>
        <v>105.92151210742988</v>
      </c>
      <c r="G602">
        <f t="shared" si="8"/>
        <v>15.010006480753324</v>
      </c>
    </row>
    <row r="603" spans="1:7">
      <c r="A603">
        <v>38</v>
      </c>
      <c r="B603">
        <v>-21.914999999999999</v>
      </c>
      <c r="C603">
        <v>32</v>
      </c>
      <c r="D603">
        <v>7000</v>
      </c>
      <c r="E603">
        <v>202</v>
      </c>
      <c r="F603">
        <f>[1]!wallScanTrans(B603,G563,H563,I563,K563)+J563</f>
        <v>105.92151210742988</v>
      </c>
      <c r="G603">
        <f t="shared" si="8"/>
        <v>45.698395226350222</v>
      </c>
    </row>
    <row r="604" spans="1:7">
      <c r="A604">
        <v>39</v>
      </c>
      <c r="B604">
        <v>-21.98</v>
      </c>
      <c r="C604">
        <v>31</v>
      </c>
      <c r="D604">
        <v>7000</v>
      </c>
      <c r="E604">
        <v>146</v>
      </c>
      <c r="F604">
        <f>[1]!wallScanTrans(B604,G563,H563,I563,K563)+J563</f>
        <v>105.92151210742988</v>
      </c>
      <c r="G604">
        <f t="shared" si="8"/>
        <v>11.001953368184179</v>
      </c>
    </row>
    <row r="605" spans="1:7">
      <c r="A605">
        <v>40</v>
      </c>
      <c r="B605">
        <v>-22.04</v>
      </c>
      <c r="C605">
        <v>31</v>
      </c>
      <c r="D605">
        <v>7000</v>
      </c>
      <c r="E605">
        <v>151</v>
      </c>
      <c r="F605">
        <f>[1]!wallScanTrans(B605,G563,H563,I563,K563)+J563</f>
        <v>105.92151210742988</v>
      </c>
      <c r="G605">
        <f t="shared" si="8"/>
        <v>13.457417686626432</v>
      </c>
    </row>
    <row r="606" spans="1:7">
      <c r="A606">
        <v>41</v>
      </c>
      <c r="B606">
        <v>-22.114999999999998</v>
      </c>
      <c r="C606">
        <v>32</v>
      </c>
      <c r="D606">
        <v>7000</v>
      </c>
      <c r="E606">
        <v>132</v>
      </c>
      <c r="F606">
        <f>[1]!wallScanTrans(B606,G563,H563,I563,K563)+J563</f>
        <v>105.92151210742988</v>
      </c>
      <c r="G606">
        <f t="shared" si="8"/>
        <v>5.1521782633555047</v>
      </c>
    </row>
    <row r="607" spans="1:7">
      <c r="A607">
        <v>42</v>
      </c>
      <c r="B607">
        <v>-22.18</v>
      </c>
      <c r="C607">
        <v>31</v>
      </c>
      <c r="D607">
        <v>7000</v>
      </c>
      <c r="E607">
        <v>146</v>
      </c>
      <c r="F607">
        <f>[1]!wallScanTrans(B607,G563,H563,I563,K563)+J563</f>
        <v>105.92151210742988</v>
      </c>
      <c r="G607">
        <f t="shared" si="8"/>
        <v>11.001953368184179</v>
      </c>
    </row>
    <row r="608" spans="1:7">
      <c r="A608">
        <v>43</v>
      </c>
      <c r="B608">
        <v>-22.234999999999999</v>
      </c>
      <c r="C608">
        <v>31</v>
      </c>
      <c r="D608">
        <v>7000</v>
      </c>
      <c r="E608">
        <v>139</v>
      </c>
      <c r="F608">
        <f>[1]!wallScanTrans(B608,G563,H563,I563,K563)+J563</f>
        <v>105.92151210742988</v>
      </c>
      <c r="G608">
        <f t="shared" si="8"/>
        <v>7.8718443256036554</v>
      </c>
    </row>
    <row r="609" spans="1:7">
      <c r="A609">
        <v>44</v>
      </c>
      <c r="B609">
        <v>-22.3</v>
      </c>
      <c r="C609">
        <v>31</v>
      </c>
      <c r="D609">
        <v>7000</v>
      </c>
      <c r="E609">
        <v>129</v>
      </c>
      <c r="F609">
        <f>[1]!wallScanTrans(B609,G563,H563,I563,K563)+J563</f>
        <v>105.92151210742988</v>
      </c>
      <c r="G609">
        <f t="shared" si="8"/>
        <v>4.1288108791279514</v>
      </c>
    </row>
    <row r="610" spans="1:7">
      <c r="A610">
        <v>45</v>
      </c>
      <c r="B610">
        <v>-22.37</v>
      </c>
      <c r="C610">
        <v>31</v>
      </c>
      <c r="D610">
        <v>7000</v>
      </c>
      <c r="E610">
        <v>144</v>
      </c>
      <c r="F610">
        <f>[1]!wallScanTrans(B610,G563,H563,I563,K563)+J563</f>
        <v>105.92151210742988</v>
      </c>
      <c r="G610">
        <f t="shared" si="8"/>
        <v>10.069244723504234</v>
      </c>
    </row>
    <row r="611" spans="1:7">
      <c r="A611">
        <v>46</v>
      </c>
      <c r="B611">
        <v>-22.434999999999999</v>
      </c>
      <c r="C611">
        <v>31</v>
      </c>
      <c r="D611">
        <v>7000</v>
      </c>
      <c r="E611">
        <v>128</v>
      </c>
      <c r="F611">
        <f>[1]!wallScanTrans(B611,G563,H563,I563,K563)+J563</f>
        <v>105.92151210742988</v>
      </c>
      <c r="G611">
        <f t="shared" si="8"/>
        <v>3.8082783407997307</v>
      </c>
    </row>
    <row r="612" spans="1:7">
      <c r="A612" t="s">
        <v>0</v>
      </c>
    </row>
    <row r="613" spans="1:7">
      <c r="A613" t="s">
        <v>0</v>
      </c>
    </row>
    <row r="614" spans="1:7">
      <c r="A614" t="s">
        <v>0</v>
      </c>
    </row>
    <row r="615" spans="1:7">
      <c r="A615" t="s">
        <v>0</v>
      </c>
    </row>
    <row r="616" spans="1:7">
      <c r="A616" t="s">
        <v>100</v>
      </c>
    </row>
    <row r="617" spans="1:7">
      <c r="A617" t="s">
        <v>2</v>
      </c>
    </row>
    <row r="618" spans="1:7">
      <c r="A618" t="s">
        <v>3</v>
      </c>
    </row>
    <row r="619" spans="1:7">
      <c r="A619" t="s">
        <v>4</v>
      </c>
    </row>
    <row r="620" spans="1:7">
      <c r="A620" t="s">
        <v>5</v>
      </c>
    </row>
    <row r="621" spans="1:7">
      <c r="A621" t="s">
        <v>6</v>
      </c>
    </row>
    <row r="622" spans="1:7">
      <c r="A622" t="s">
        <v>7</v>
      </c>
    </row>
    <row r="623" spans="1:7">
      <c r="A623" t="s">
        <v>97</v>
      </c>
    </row>
    <row r="624" spans="1:7">
      <c r="A624" t="s">
        <v>9</v>
      </c>
    </row>
    <row r="625" spans="1:11">
      <c r="A625" t="s">
        <v>10</v>
      </c>
      <c r="G625" t="s">
        <v>73</v>
      </c>
      <c r="H625" t="s">
        <v>74</v>
      </c>
      <c r="I625" t="s">
        <v>75</v>
      </c>
      <c r="J625" t="s">
        <v>76</v>
      </c>
      <c r="K625" t="s">
        <v>19</v>
      </c>
    </row>
    <row r="626" spans="1:11">
      <c r="A626" t="s">
        <v>11</v>
      </c>
      <c r="G626">
        <v>115.51930130553487</v>
      </c>
      <c r="H626">
        <v>-20.750686476940917</v>
      </c>
      <c r="I626">
        <v>0.3882258380225303</v>
      </c>
      <c r="J626">
        <v>110.03105253465283</v>
      </c>
      <c r="K626">
        <v>90</v>
      </c>
    </row>
    <row r="627" spans="1:11">
      <c r="A627" t="s">
        <v>0</v>
      </c>
    </row>
    <row r="628" spans="1:11">
      <c r="A628" t="s">
        <v>40</v>
      </c>
      <c r="B628" t="s">
        <v>33</v>
      </c>
      <c r="C628" t="s">
        <v>22</v>
      </c>
      <c r="D628" t="s">
        <v>39</v>
      </c>
      <c r="E628" t="s">
        <v>38</v>
      </c>
      <c r="F628" t="s">
        <v>77</v>
      </c>
      <c r="G628" t="s">
        <v>78</v>
      </c>
      <c r="H628" t="s">
        <v>79</v>
      </c>
    </row>
    <row r="629" spans="1:11">
      <c r="A629">
        <v>1</v>
      </c>
      <c r="B629">
        <v>-19.495000000000001</v>
      </c>
      <c r="C629">
        <v>31</v>
      </c>
      <c r="D629">
        <v>7000</v>
      </c>
      <c r="E629">
        <v>236</v>
      </c>
      <c r="F629">
        <f>[1]!wallScanTrans(B629,G626,H626,I626,K626)+J626</f>
        <v>225.55035384018771</v>
      </c>
      <c r="G629">
        <f>(F629-E629)^2/E629</f>
        <v>0.4626911223105073</v>
      </c>
      <c r="H629">
        <f>SUM(G629:G680)/(COUNT(G629:G680)-4)</f>
        <v>1.1895360223601152</v>
      </c>
    </row>
    <row r="630" spans="1:11">
      <c r="A630">
        <v>2</v>
      </c>
      <c r="B630">
        <v>-19.574999999999999</v>
      </c>
      <c r="C630">
        <v>32</v>
      </c>
      <c r="D630">
        <v>7000</v>
      </c>
      <c r="E630">
        <v>214</v>
      </c>
      <c r="F630">
        <f>[1]!wallScanTrans(B630,G626,H626,I626,K626)+J626</f>
        <v>225.55035384018771</v>
      </c>
      <c r="G630">
        <f t="shared" ref="G630:G674" si="9">(F630-E630)^2/E630</f>
        <v>0.62341436370812608</v>
      </c>
    </row>
    <row r="631" spans="1:11">
      <c r="A631">
        <v>3</v>
      </c>
      <c r="B631">
        <v>-19.635000000000002</v>
      </c>
      <c r="C631">
        <v>32</v>
      </c>
      <c r="D631">
        <v>7000</v>
      </c>
      <c r="E631">
        <v>226</v>
      </c>
      <c r="F631">
        <f>[1]!wallScanTrans(B631,G626,H626,I626,K626)+J626</f>
        <v>225.55035384018771</v>
      </c>
      <c r="G631">
        <f t="shared" si="9"/>
        <v>8.9460915501742781E-4</v>
      </c>
    </row>
    <row r="632" spans="1:11">
      <c r="A632">
        <v>4</v>
      </c>
      <c r="B632">
        <v>-19.7</v>
      </c>
      <c r="C632">
        <v>31</v>
      </c>
      <c r="D632">
        <v>7000</v>
      </c>
      <c r="E632">
        <v>224</v>
      </c>
      <c r="F632">
        <f>[1]!wallScanTrans(B632,G626,H626,I626,K626)+J626</f>
        <v>225.55035384018771</v>
      </c>
      <c r="G632">
        <f t="shared" si="9"/>
        <v>1.0730343882967777E-2</v>
      </c>
    </row>
    <row r="633" spans="1:11">
      <c r="A633">
        <v>5</v>
      </c>
      <c r="B633">
        <v>-19.765000000000001</v>
      </c>
      <c r="C633">
        <v>31</v>
      </c>
      <c r="D633">
        <v>7000</v>
      </c>
      <c r="E633">
        <v>252</v>
      </c>
      <c r="F633">
        <f>[1]!wallScanTrans(B633,G626,H626,I626,K626)+J626</f>
        <v>225.55035384018771</v>
      </c>
      <c r="G633">
        <f t="shared" si="9"/>
        <v>2.7761261189653692</v>
      </c>
    </row>
    <row r="634" spans="1:11">
      <c r="A634">
        <v>6</v>
      </c>
      <c r="B634">
        <v>-19.835000000000001</v>
      </c>
      <c r="C634">
        <v>31</v>
      </c>
      <c r="D634">
        <v>7000</v>
      </c>
      <c r="E634">
        <v>226</v>
      </c>
      <c r="F634">
        <f>[1]!wallScanTrans(B634,G626,H626,I626,K626)+J626</f>
        <v>225.55035384018771</v>
      </c>
      <c r="G634">
        <f t="shared" si="9"/>
        <v>8.9460915501742781E-4</v>
      </c>
    </row>
    <row r="635" spans="1:11">
      <c r="A635">
        <v>7</v>
      </c>
      <c r="B635">
        <v>-19.89</v>
      </c>
      <c r="C635">
        <v>31</v>
      </c>
      <c r="D635">
        <v>7000</v>
      </c>
      <c r="E635">
        <v>213</v>
      </c>
      <c r="F635">
        <f>[1]!wallScanTrans(B635,G626,H626,I626,K626)+J626</f>
        <v>225.55035384018771</v>
      </c>
      <c r="G635">
        <f t="shared" si="9"/>
        <v>0.73949005405593626</v>
      </c>
    </row>
    <row r="636" spans="1:11">
      <c r="A636">
        <v>8</v>
      </c>
      <c r="B636">
        <v>-19.954999999999998</v>
      </c>
      <c r="C636">
        <v>32</v>
      </c>
      <c r="D636">
        <v>7000</v>
      </c>
      <c r="E636">
        <v>252</v>
      </c>
      <c r="F636">
        <f>[1]!wallScanTrans(B636,G626,H626,I626,K626)+J626</f>
        <v>225.55035384018771</v>
      </c>
      <c r="G636">
        <f t="shared" si="9"/>
        <v>2.7761261189653692</v>
      </c>
    </row>
    <row r="637" spans="1:11">
      <c r="A637">
        <v>9</v>
      </c>
      <c r="B637">
        <v>-20.035</v>
      </c>
      <c r="C637">
        <v>31</v>
      </c>
      <c r="D637">
        <v>7000</v>
      </c>
      <c r="E637">
        <v>199</v>
      </c>
      <c r="F637">
        <f>[1]!wallScanTrans(B637,G626,H626,I626,K626)+J626</f>
        <v>225.55035384018771</v>
      </c>
      <c r="G637">
        <f t="shared" si="9"/>
        <v>3.5423180353727153</v>
      </c>
    </row>
    <row r="638" spans="1:11">
      <c r="A638">
        <v>10</v>
      </c>
      <c r="B638">
        <v>-20.09</v>
      </c>
      <c r="C638">
        <v>32</v>
      </c>
      <c r="D638">
        <v>7000</v>
      </c>
      <c r="E638">
        <v>238</v>
      </c>
      <c r="F638">
        <f>[1]!wallScanTrans(B638,G626,H626,I626,K626)+J626</f>
        <v>225.55035384018771</v>
      </c>
      <c r="G638">
        <f t="shared" si="9"/>
        <v>0.65123398951482725</v>
      </c>
    </row>
    <row r="639" spans="1:11">
      <c r="A639">
        <v>11</v>
      </c>
      <c r="B639">
        <v>-20.16</v>
      </c>
      <c r="C639">
        <v>31</v>
      </c>
      <c r="D639">
        <v>7000</v>
      </c>
      <c r="E639">
        <v>221</v>
      </c>
      <c r="F639">
        <f>[1]!wallScanTrans(B639,G626,H626,I626,K626)+J626</f>
        <v>225.55035384018771</v>
      </c>
      <c r="G639">
        <f t="shared" si="9"/>
        <v>9.3691041044846365E-2</v>
      </c>
    </row>
    <row r="640" spans="1:11">
      <c r="A640">
        <v>12</v>
      </c>
      <c r="B640">
        <v>-20.22</v>
      </c>
      <c r="C640">
        <v>30</v>
      </c>
      <c r="D640">
        <v>7000</v>
      </c>
      <c r="E640">
        <v>247</v>
      </c>
      <c r="F640">
        <f>[1]!wallScanTrans(B640,G626,H626,I626,K626)+J626</f>
        <v>225.55035384018771</v>
      </c>
      <c r="G640">
        <f t="shared" si="9"/>
        <v>1.8627017019479761</v>
      </c>
    </row>
    <row r="641" spans="1:7">
      <c r="A641">
        <v>13</v>
      </c>
      <c r="B641">
        <v>-20.285</v>
      </c>
      <c r="C641">
        <v>31</v>
      </c>
      <c r="D641">
        <v>7000</v>
      </c>
      <c r="E641">
        <v>200</v>
      </c>
      <c r="F641">
        <f>[1]!wallScanTrans(B641,G626,H626,I626,K626)+J626</f>
        <v>225.55035384018771</v>
      </c>
      <c r="G641">
        <f t="shared" si="9"/>
        <v>3.2641029067939744</v>
      </c>
    </row>
    <row r="642" spans="1:7">
      <c r="A642">
        <v>14</v>
      </c>
      <c r="B642">
        <v>-20.355</v>
      </c>
      <c r="C642">
        <v>32</v>
      </c>
      <c r="D642">
        <v>7000</v>
      </c>
      <c r="E642">
        <v>217</v>
      </c>
      <c r="F642">
        <f>[1]!wallScanTrans(B642,G626,H626,I626,K626)+J626</f>
        <v>225.55035384018771</v>
      </c>
      <c r="G642">
        <f t="shared" si="9"/>
        <v>0.33690576402033517</v>
      </c>
    </row>
    <row r="643" spans="1:7">
      <c r="A643">
        <v>15</v>
      </c>
      <c r="B643">
        <v>-20.41</v>
      </c>
      <c r="C643">
        <v>32</v>
      </c>
      <c r="D643">
        <v>7000</v>
      </c>
      <c r="E643">
        <v>241</v>
      </c>
      <c r="F643">
        <f>[1]!wallScanTrans(B643,G626,H626,I626,K626)+J626</f>
        <v>225.55035384018771</v>
      </c>
      <c r="G643">
        <f t="shared" si="9"/>
        <v>0.99042143760747969</v>
      </c>
    </row>
    <row r="644" spans="1:7">
      <c r="A644">
        <v>16</v>
      </c>
      <c r="B644">
        <v>-20.49</v>
      </c>
      <c r="C644">
        <v>32</v>
      </c>
      <c r="D644">
        <v>7000</v>
      </c>
      <c r="E644">
        <v>224</v>
      </c>
      <c r="F644">
        <f>[1]!wallScanTrans(B644,G626,H626,I626,K626)+J626</f>
        <v>225.40374147532665</v>
      </c>
      <c r="G644">
        <f t="shared" si="9"/>
        <v>8.7968309355011282E-3</v>
      </c>
    </row>
    <row r="645" spans="1:7">
      <c r="A645">
        <v>17</v>
      </c>
      <c r="B645">
        <v>-20.555</v>
      </c>
      <c r="C645">
        <v>31</v>
      </c>
      <c r="D645">
        <v>7000</v>
      </c>
      <c r="E645">
        <v>211</v>
      </c>
      <c r="F645">
        <f>[1]!wallScanTrans(B645,G626,H626,I626,K626)+J626</f>
        <v>220.78740573056547</v>
      </c>
      <c r="G645">
        <f t="shared" si="9"/>
        <v>0.45399673428770493</v>
      </c>
    </row>
    <row r="646" spans="1:7">
      <c r="A646">
        <v>18</v>
      </c>
      <c r="B646">
        <v>-20.614999999999998</v>
      </c>
      <c r="C646">
        <v>32</v>
      </c>
      <c r="D646">
        <v>7000</v>
      </c>
      <c r="E646">
        <v>232</v>
      </c>
      <c r="F646">
        <f>[1]!wallScanTrans(B646,G626,H626,I626,K626)+J626</f>
        <v>210.7777732109306</v>
      </c>
      <c r="G646">
        <f t="shared" si="9"/>
        <v>1.9413056460633393</v>
      </c>
    </row>
    <row r="647" spans="1:7">
      <c r="A647">
        <v>19</v>
      </c>
      <c r="B647">
        <v>-20.675000000000001</v>
      </c>
      <c r="C647">
        <v>31</v>
      </c>
      <c r="D647">
        <v>7000</v>
      </c>
      <c r="E647">
        <v>178</v>
      </c>
      <c r="F647">
        <f>[1]!wallScanTrans(B647,G626,H626,I626,K626)+J626</f>
        <v>195.24967714780269</v>
      </c>
      <c r="G647">
        <f t="shared" si="9"/>
        <v>1.6716368635023944</v>
      </c>
    </row>
    <row r="648" spans="1:7">
      <c r="A648">
        <v>20</v>
      </c>
      <c r="B648">
        <v>-20.75</v>
      </c>
      <c r="C648">
        <v>32</v>
      </c>
      <c r="D648">
        <v>7000</v>
      </c>
      <c r="E648">
        <v>178</v>
      </c>
      <c r="F648">
        <f>[1]!wallScanTrans(B648,G626,H626,I626,K626)+J626</f>
        <v>168.07921771085785</v>
      </c>
      <c r="G648">
        <f t="shared" si="9"/>
        <v>0.55293214173346417</v>
      </c>
    </row>
    <row r="649" spans="1:7">
      <c r="A649">
        <v>21</v>
      </c>
      <c r="B649">
        <v>-20.81</v>
      </c>
      <c r="C649">
        <v>31</v>
      </c>
      <c r="D649">
        <v>7000</v>
      </c>
      <c r="E649">
        <v>140</v>
      </c>
      <c r="F649">
        <f>[1]!wallScanTrans(B649,G626,H626,I626,K626)+J626</f>
        <v>145.52748804980121</v>
      </c>
      <c r="G649">
        <f t="shared" si="9"/>
        <v>0.21823660100496534</v>
      </c>
    </row>
    <row r="650" spans="1:7">
      <c r="A650">
        <v>22</v>
      </c>
      <c r="B650">
        <v>-20.875</v>
      </c>
      <c r="C650">
        <v>32</v>
      </c>
      <c r="D650">
        <v>7000</v>
      </c>
      <c r="E650">
        <v>136</v>
      </c>
      <c r="F650">
        <f>[1]!wallScanTrans(B650,G626,H626,I626,K626)+J626</f>
        <v>127.32309776879222</v>
      </c>
      <c r="G650">
        <f t="shared" si="9"/>
        <v>0.55359288477895952</v>
      </c>
    </row>
    <row r="651" spans="1:7">
      <c r="A651">
        <v>23</v>
      </c>
      <c r="B651">
        <v>-20.94</v>
      </c>
      <c r="C651">
        <v>31</v>
      </c>
      <c r="D651">
        <v>7000</v>
      </c>
      <c r="E651">
        <v>108</v>
      </c>
      <c r="F651">
        <f>[1]!wallScanTrans(B651,G626,H626,I626,K626)+J626</f>
        <v>115.59523761868751</v>
      </c>
      <c r="G651">
        <f t="shared" si="9"/>
        <v>0.53414476374375797</v>
      </c>
    </row>
    <row r="652" spans="1:7">
      <c r="A652">
        <v>24</v>
      </c>
      <c r="B652">
        <v>-21.004999999999999</v>
      </c>
      <c r="C652">
        <v>31</v>
      </c>
      <c r="D652">
        <v>7000</v>
      </c>
      <c r="E652">
        <v>110</v>
      </c>
      <c r="F652">
        <f>[1]!wallScanTrans(B652,G626,H626,I626,K626)+J626</f>
        <v>110.34390759948717</v>
      </c>
      <c r="G652">
        <f t="shared" si="9"/>
        <v>1.0752039725911437E-3</v>
      </c>
    </row>
    <row r="653" spans="1:7">
      <c r="A653">
        <v>25</v>
      </c>
      <c r="B653">
        <v>-21.07</v>
      </c>
      <c r="C653">
        <v>32</v>
      </c>
      <c r="D653">
        <v>7000</v>
      </c>
      <c r="E653">
        <v>118</v>
      </c>
      <c r="F653">
        <f>[1]!wallScanTrans(B653,G626,H626,I626,K626)+J626</f>
        <v>110.03105253465283</v>
      </c>
      <c r="G653">
        <f t="shared" si="9"/>
        <v>0.53817053987680585</v>
      </c>
    </row>
    <row r="654" spans="1:7">
      <c r="A654">
        <v>26</v>
      </c>
      <c r="B654">
        <v>-21.13</v>
      </c>
      <c r="C654">
        <v>31</v>
      </c>
      <c r="D654">
        <v>7000</v>
      </c>
      <c r="E654">
        <v>108</v>
      </c>
      <c r="F654">
        <f>[1]!wallScanTrans(B654,G626,H626,I626,K626)+J626</f>
        <v>110.03105253465283</v>
      </c>
      <c r="G654">
        <f t="shared" si="9"/>
        <v>3.8196059245552617E-2</v>
      </c>
    </row>
    <row r="655" spans="1:7">
      <c r="A655">
        <v>27</v>
      </c>
      <c r="B655">
        <v>-21.204999999999998</v>
      </c>
      <c r="C655">
        <v>31</v>
      </c>
      <c r="D655">
        <v>7000</v>
      </c>
      <c r="E655">
        <v>112</v>
      </c>
      <c r="F655">
        <f>[1]!wallScanTrans(B655,G626,H626,I626,K626)+J626</f>
        <v>110.03105253465283</v>
      </c>
      <c r="G655">
        <f t="shared" si="9"/>
        <v>3.4613876083009351E-2</v>
      </c>
    </row>
    <row r="656" spans="1:7">
      <c r="A656">
        <v>28</v>
      </c>
      <c r="B656">
        <v>-21.26</v>
      </c>
      <c r="C656">
        <v>32</v>
      </c>
      <c r="D656">
        <v>7000</v>
      </c>
      <c r="E656">
        <v>95</v>
      </c>
      <c r="F656">
        <f>[1]!wallScanTrans(B656,G626,H626,I626,K626)+J626</f>
        <v>110.03105253465283</v>
      </c>
      <c r="G656">
        <f t="shared" si="9"/>
        <v>2.378237266310455</v>
      </c>
    </row>
    <row r="657" spans="1:7">
      <c r="A657">
        <v>29</v>
      </c>
      <c r="B657">
        <v>-21.33</v>
      </c>
      <c r="C657">
        <v>32</v>
      </c>
      <c r="D657">
        <v>7000</v>
      </c>
      <c r="E657">
        <v>114</v>
      </c>
      <c r="F657">
        <f>[1]!wallScanTrans(B657,G626,H626,I626,K626)+J626</f>
        <v>110.03105253465283</v>
      </c>
      <c r="G657">
        <f t="shared" si="9"/>
        <v>0.13818021037443623</v>
      </c>
    </row>
    <row r="658" spans="1:7">
      <c r="A658">
        <v>30</v>
      </c>
      <c r="B658">
        <v>-21.39</v>
      </c>
      <c r="C658">
        <v>31</v>
      </c>
      <c r="D658">
        <v>7000</v>
      </c>
      <c r="E658">
        <v>124</v>
      </c>
      <c r="F658">
        <f>[1]!wallScanTrans(B658,G626,H626,I626,K626)+J626</f>
        <v>110.03105253465283</v>
      </c>
      <c r="G658">
        <f t="shared" si="9"/>
        <v>1.5736410749163641</v>
      </c>
    </row>
    <row r="659" spans="1:7">
      <c r="A659">
        <v>31</v>
      </c>
      <c r="B659">
        <v>-21.46</v>
      </c>
      <c r="C659">
        <v>32</v>
      </c>
      <c r="D659">
        <v>7000</v>
      </c>
      <c r="E659">
        <v>142</v>
      </c>
      <c r="F659">
        <f>[1]!wallScanTrans(B659,G626,H626,I626,K626)+J626</f>
        <v>110.03105253465283</v>
      </c>
      <c r="G659">
        <f t="shared" si="9"/>
        <v>7.1972788876206151</v>
      </c>
    </row>
    <row r="660" spans="1:7">
      <c r="A660">
        <v>32</v>
      </c>
      <c r="B660">
        <v>-21.524999999999999</v>
      </c>
      <c r="C660">
        <v>31</v>
      </c>
      <c r="D660">
        <v>7000</v>
      </c>
      <c r="E660">
        <v>110</v>
      </c>
      <c r="F660">
        <f>[1]!wallScanTrans(B660,G626,H626,I626,K626)+J626</f>
        <v>110.03105253465283</v>
      </c>
      <c r="G660">
        <f t="shared" si="9"/>
        <v>8.7659991669561106E-6</v>
      </c>
    </row>
    <row r="661" spans="1:7">
      <c r="A661">
        <v>33</v>
      </c>
      <c r="B661">
        <v>-21.585000000000001</v>
      </c>
      <c r="C661">
        <v>32</v>
      </c>
      <c r="D661">
        <v>7000</v>
      </c>
      <c r="E661">
        <v>96</v>
      </c>
      <c r="F661">
        <f>[1]!wallScanTrans(B661,G626,H626,I626,K626)+J626</f>
        <v>110.03105253465283</v>
      </c>
      <c r="G661">
        <f t="shared" si="9"/>
        <v>2.0507337003144541</v>
      </c>
    </row>
    <row r="662" spans="1:7">
      <c r="A662">
        <v>34</v>
      </c>
      <c r="B662">
        <v>-21.664999999999999</v>
      </c>
      <c r="C662">
        <v>30</v>
      </c>
      <c r="D662">
        <v>7000</v>
      </c>
      <c r="E662">
        <v>126</v>
      </c>
      <c r="F662">
        <f>[1]!wallScanTrans(B662,G626,H626,I626,K626)+J626</f>
        <v>110.03105253465283</v>
      </c>
      <c r="G662">
        <f t="shared" si="9"/>
        <v>2.0238673265953797</v>
      </c>
    </row>
    <row r="663" spans="1:7">
      <c r="A663">
        <v>35</v>
      </c>
      <c r="B663">
        <v>-21.725000000000001</v>
      </c>
      <c r="C663">
        <v>31</v>
      </c>
      <c r="D663">
        <v>7000</v>
      </c>
      <c r="E663">
        <v>123</v>
      </c>
      <c r="F663">
        <f>[1]!wallScanTrans(B663,G626,H626,I626,K626)+J626</f>
        <v>110.03105253465283</v>
      </c>
      <c r="G663">
        <f t="shared" si="9"/>
        <v>1.3674276289344292</v>
      </c>
    </row>
    <row r="664" spans="1:7">
      <c r="A664">
        <v>36</v>
      </c>
      <c r="B664">
        <v>-21.78</v>
      </c>
      <c r="C664">
        <v>31</v>
      </c>
      <c r="D664">
        <v>7000</v>
      </c>
      <c r="E664">
        <v>91</v>
      </c>
      <c r="F664">
        <f>[1]!wallScanTrans(B664,G626,H626,I626,K626)+J626</f>
        <v>110.03105253465283</v>
      </c>
      <c r="G664">
        <f t="shared" si="9"/>
        <v>3.9800105557880867</v>
      </c>
    </row>
    <row r="665" spans="1:7">
      <c r="A665">
        <v>37</v>
      </c>
      <c r="B665">
        <v>-21.844999999999999</v>
      </c>
      <c r="C665">
        <v>31</v>
      </c>
      <c r="D665">
        <v>7000</v>
      </c>
      <c r="E665">
        <v>104</v>
      </c>
      <c r="F665">
        <f>[1]!wallScanTrans(B665,G626,H626,I626,K626)+J626</f>
        <v>110.03105253465283</v>
      </c>
      <c r="G665">
        <f t="shared" si="9"/>
        <v>0.34974610265136846</v>
      </c>
    </row>
    <row r="666" spans="1:7">
      <c r="A666">
        <v>38</v>
      </c>
      <c r="B666">
        <v>-21.914999999999999</v>
      </c>
      <c r="C666">
        <v>31</v>
      </c>
      <c r="D666">
        <v>7000</v>
      </c>
      <c r="E666">
        <v>106</v>
      </c>
      <c r="F666">
        <f>[1]!wallScanTrans(B666,G626,H626,I626,K626)+J626</f>
        <v>110.03105253465283</v>
      </c>
      <c r="G666">
        <f t="shared" si="9"/>
        <v>0.1532960805389717</v>
      </c>
    </row>
    <row r="667" spans="1:7">
      <c r="A667">
        <v>39</v>
      </c>
      <c r="B667">
        <v>-21.98</v>
      </c>
      <c r="C667">
        <v>31</v>
      </c>
      <c r="D667">
        <v>7000</v>
      </c>
      <c r="E667">
        <v>107</v>
      </c>
      <c r="F667">
        <f>[1]!wallScanTrans(B667,G626,H626,I626,K626)+J626</f>
        <v>110.03105253465283</v>
      </c>
      <c r="G667">
        <f t="shared" si="9"/>
        <v>8.5862424932947115E-2</v>
      </c>
    </row>
    <row r="668" spans="1:7">
      <c r="A668">
        <v>40</v>
      </c>
      <c r="B668">
        <v>-22.04</v>
      </c>
      <c r="C668">
        <v>32</v>
      </c>
      <c r="D668">
        <v>7000</v>
      </c>
      <c r="E668">
        <v>108</v>
      </c>
      <c r="F668">
        <f>[1]!wallScanTrans(B668,G626,H626,I626,K626)+J626</f>
        <v>110.03105253465283</v>
      </c>
      <c r="G668">
        <f t="shared" si="9"/>
        <v>3.8196059245552617E-2</v>
      </c>
    </row>
    <row r="669" spans="1:7">
      <c r="A669">
        <v>41</v>
      </c>
      <c r="B669">
        <v>-22.114999999999998</v>
      </c>
      <c r="C669">
        <v>32</v>
      </c>
      <c r="D669">
        <v>7000</v>
      </c>
      <c r="E669">
        <v>123</v>
      </c>
      <c r="F669">
        <f>[1]!wallScanTrans(B669,G626,H626,I626,K626)+J626</f>
        <v>110.03105253465283</v>
      </c>
      <c r="G669">
        <f t="shared" si="9"/>
        <v>1.3674276289344292</v>
      </c>
    </row>
    <row r="670" spans="1:7">
      <c r="A670">
        <v>42</v>
      </c>
      <c r="B670">
        <v>-22.18</v>
      </c>
      <c r="C670">
        <v>31</v>
      </c>
      <c r="D670">
        <v>7000</v>
      </c>
      <c r="E670">
        <v>103</v>
      </c>
      <c r="F670">
        <f>[1]!wallScanTrans(B670,G626,H626,I626,K626)+J626</f>
        <v>110.03105253465283</v>
      </c>
      <c r="G670">
        <f t="shared" si="9"/>
        <v>0.4799582499519221</v>
      </c>
    </row>
    <row r="671" spans="1:7">
      <c r="A671">
        <v>43</v>
      </c>
      <c r="B671">
        <v>-22.234999999999999</v>
      </c>
      <c r="C671">
        <v>32</v>
      </c>
      <c r="D671">
        <v>7000</v>
      </c>
      <c r="E671">
        <v>103</v>
      </c>
      <c r="F671">
        <f>[1]!wallScanTrans(B671,G626,H626,I626,K626)+J626</f>
        <v>110.03105253465283</v>
      </c>
      <c r="G671">
        <f t="shared" si="9"/>
        <v>0.4799582499519221</v>
      </c>
    </row>
    <row r="672" spans="1:7">
      <c r="A672">
        <v>44</v>
      </c>
      <c r="B672">
        <v>-22.3</v>
      </c>
      <c r="C672">
        <v>31</v>
      </c>
      <c r="D672">
        <v>7000</v>
      </c>
      <c r="E672">
        <v>109</v>
      </c>
      <c r="F672">
        <f>[1]!wallScanTrans(B672,G626,H626,I626,K626)+J626</f>
        <v>110.03105253465283</v>
      </c>
      <c r="G672">
        <f t="shared" si="9"/>
        <v>9.752929625816734E-3</v>
      </c>
    </row>
    <row r="673" spans="1:11">
      <c r="A673">
        <v>45</v>
      </c>
      <c r="B673">
        <v>-22.375</v>
      </c>
      <c r="C673">
        <v>31</v>
      </c>
      <c r="D673">
        <v>7000</v>
      </c>
      <c r="E673">
        <v>123</v>
      </c>
      <c r="F673">
        <f>[1]!wallScanTrans(B673,G626,H626,I626,K626)+J626</f>
        <v>110.03105253465283</v>
      </c>
      <c r="G673">
        <f t="shared" si="9"/>
        <v>1.3674276289344292</v>
      </c>
    </row>
    <row r="674" spans="1:11">
      <c r="A674">
        <v>46</v>
      </c>
      <c r="B674">
        <v>-22.43</v>
      </c>
      <c r="C674">
        <v>32</v>
      </c>
      <c r="D674">
        <v>7000</v>
      </c>
      <c r="E674">
        <v>105</v>
      </c>
      <c r="F674">
        <f>[1]!wallScanTrans(B674,G626,H626,I626,K626)+J626</f>
        <v>110.03105253465283</v>
      </c>
      <c r="G674">
        <f t="shared" si="9"/>
        <v>0.24106180577558722</v>
      </c>
    </row>
    <row r="675" spans="1:11">
      <c r="A675" t="s">
        <v>0</v>
      </c>
    </row>
    <row r="676" spans="1:11">
      <c r="A676" t="s">
        <v>0</v>
      </c>
    </row>
    <row r="677" spans="1:11">
      <c r="A677" t="s">
        <v>0</v>
      </c>
    </row>
    <row r="678" spans="1:11">
      <c r="A678" t="s">
        <v>0</v>
      </c>
    </row>
    <row r="679" spans="1:11">
      <c r="A679" t="s">
        <v>101</v>
      </c>
    </row>
    <row r="680" spans="1:11">
      <c r="A680" t="s">
        <v>2</v>
      </c>
    </row>
    <row r="681" spans="1:11">
      <c r="A681" t="s">
        <v>3</v>
      </c>
    </row>
    <row r="682" spans="1:11">
      <c r="A682" t="s">
        <v>4</v>
      </c>
    </row>
    <row r="683" spans="1:11">
      <c r="A683" t="s">
        <v>5</v>
      </c>
    </row>
    <row r="684" spans="1:11">
      <c r="A684" t="s">
        <v>6</v>
      </c>
    </row>
    <row r="685" spans="1:11">
      <c r="A685" t="s">
        <v>7</v>
      </c>
    </row>
    <row r="686" spans="1:11">
      <c r="A686" t="s">
        <v>102</v>
      </c>
    </row>
    <row r="687" spans="1:11">
      <c r="A687" t="s">
        <v>9</v>
      </c>
    </row>
    <row r="688" spans="1:11">
      <c r="A688" t="s">
        <v>10</v>
      </c>
      <c r="G688" t="s">
        <v>73</v>
      </c>
      <c r="H688" t="s">
        <v>74</v>
      </c>
      <c r="I688" t="s">
        <v>75</v>
      </c>
      <c r="J688" t="s">
        <v>76</v>
      </c>
      <c r="K688" t="s">
        <v>19</v>
      </c>
    </row>
    <row r="689" spans="1:11">
      <c r="A689" t="s">
        <v>11</v>
      </c>
      <c r="G689">
        <v>102.33875313428128</v>
      </c>
      <c r="H689">
        <v>-21.247049720421082</v>
      </c>
      <c r="I689">
        <v>0.63530390955286231</v>
      </c>
      <c r="J689">
        <v>106.48164682321909</v>
      </c>
      <c r="K689">
        <v>90</v>
      </c>
    </row>
    <row r="690" spans="1:11">
      <c r="A690" t="s">
        <v>0</v>
      </c>
    </row>
    <row r="691" spans="1:11">
      <c r="A691" t="s">
        <v>40</v>
      </c>
      <c r="B691" t="s">
        <v>33</v>
      </c>
      <c r="C691" t="s">
        <v>22</v>
      </c>
      <c r="D691" t="s">
        <v>39</v>
      </c>
      <c r="E691" t="s">
        <v>38</v>
      </c>
      <c r="F691" t="s">
        <v>77</v>
      </c>
      <c r="G691" t="s">
        <v>78</v>
      </c>
      <c r="H691" t="s">
        <v>79</v>
      </c>
    </row>
    <row r="692" spans="1:11">
      <c r="A692">
        <v>1</v>
      </c>
      <c r="B692">
        <v>-19.495000000000001</v>
      </c>
      <c r="C692">
        <v>31</v>
      </c>
      <c r="D692">
        <v>7000</v>
      </c>
      <c r="E692">
        <v>221</v>
      </c>
      <c r="F692">
        <f>[1]!wallScanTrans(B692,G689,H689,I689,K689)+J689</f>
        <v>208.82039995750037</v>
      </c>
      <c r="G692">
        <f>(F692-E692)^2/E692</f>
        <v>0.67123374296496374</v>
      </c>
      <c r="H692">
        <f>SUM(G692:G743)/(COUNT(G692:G743)-4)</f>
        <v>1.1522075721901879</v>
      </c>
    </row>
    <row r="693" spans="1:11">
      <c r="A693">
        <v>2</v>
      </c>
      <c r="B693">
        <v>-19.57</v>
      </c>
      <c r="C693">
        <v>32</v>
      </c>
      <c r="D693">
        <v>7000</v>
      </c>
      <c r="E693">
        <v>234</v>
      </c>
      <c r="F693">
        <f>[1]!wallScanTrans(B693,G689,H689,I689,K689)+J689</f>
        <v>208.82039995750037</v>
      </c>
      <c r="G693">
        <f t="shared" ref="G693:G737" si="10">(F693-E693)^2/E693</f>
        <v>2.7094540953002024</v>
      </c>
    </row>
    <row r="694" spans="1:11">
      <c r="A694">
        <v>3</v>
      </c>
      <c r="B694">
        <v>-19.635000000000002</v>
      </c>
      <c r="C694">
        <v>31</v>
      </c>
      <c r="D694">
        <v>7000</v>
      </c>
      <c r="E694">
        <v>188</v>
      </c>
      <c r="F694">
        <f>[1]!wallScanTrans(B694,G689,H689,I689,K689)+J689</f>
        <v>208.82039995750037</v>
      </c>
      <c r="G694">
        <f t="shared" si="10"/>
        <v>2.3057928425014969</v>
      </c>
    </row>
    <row r="695" spans="1:11">
      <c r="A695">
        <v>4</v>
      </c>
      <c r="B695">
        <v>-19.7</v>
      </c>
      <c r="C695">
        <v>32</v>
      </c>
      <c r="D695">
        <v>7000</v>
      </c>
      <c r="E695">
        <v>209</v>
      </c>
      <c r="F695">
        <f>[1]!wallScanTrans(B695,G689,H689,I689,K689)+J689</f>
        <v>208.82039995750037</v>
      </c>
      <c r="G695">
        <f t="shared" si="10"/>
        <v>1.5433576682233815E-4</v>
      </c>
    </row>
    <row r="696" spans="1:11">
      <c r="A696">
        <v>5</v>
      </c>
      <c r="B696">
        <v>-19.765000000000001</v>
      </c>
      <c r="C696">
        <v>32</v>
      </c>
      <c r="D696">
        <v>7000</v>
      </c>
      <c r="E696">
        <v>206</v>
      </c>
      <c r="F696">
        <f>[1]!wallScanTrans(B696,G689,H689,I689,K689)+J689</f>
        <v>208.82039995750037</v>
      </c>
      <c r="G696">
        <f t="shared" si="10"/>
        <v>3.8614834564408215E-2</v>
      </c>
    </row>
    <row r="697" spans="1:11">
      <c r="A697">
        <v>6</v>
      </c>
      <c r="B697">
        <v>-19.835000000000001</v>
      </c>
      <c r="C697">
        <v>31</v>
      </c>
      <c r="D697">
        <v>7000</v>
      </c>
      <c r="E697">
        <v>206</v>
      </c>
      <c r="F697">
        <f>[1]!wallScanTrans(B697,G689,H689,I689,K689)+J689</f>
        <v>208.82039995750037</v>
      </c>
      <c r="G697">
        <f t="shared" si="10"/>
        <v>3.8614834564408215E-2</v>
      </c>
    </row>
    <row r="698" spans="1:11">
      <c r="A698">
        <v>7</v>
      </c>
      <c r="B698">
        <v>-19.89</v>
      </c>
      <c r="C698">
        <v>32</v>
      </c>
      <c r="D698">
        <v>7000</v>
      </c>
      <c r="E698">
        <v>211</v>
      </c>
      <c r="F698">
        <f>[1]!wallScanTrans(B698,G689,H689,I689,K689)+J689</f>
        <v>208.82039995750037</v>
      </c>
      <c r="G698">
        <f t="shared" si="10"/>
        <v>2.251495898229567E-2</v>
      </c>
    </row>
    <row r="699" spans="1:11">
      <c r="A699">
        <v>8</v>
      </c>
      <c r="B699">
        <v>-19.954999999999998</v>
      </c>
      <c r="C699">
        <v>32</v>
      </c>
      <c r="D699">
        <v>7000</v>
      </c>
      <c r="E699">
        <v>238</v>
      </c>
      <c r="F699">
        <f>[1]!wallScanTrans(B699,G689,H689,I689,K689)+J689</f>
        <v>208.82039995750037</v>
      </c>
      <c r="G699">
        <f t="shared" si="10"/>
        <v>3.5775170531102707</v>
      </c>
    </row>
    <row r="700" spans="1:11">
      <c r="A700">
        <v>9</v>
      </c>
      <c r="B700">
        <v>-20.03</v>
      </c>
      <c r="C700">
        <v>32</v>
      </c>
      <c r="D700">
        <v>7000</v>
      </c>
      <c r="E700">
        <v>177</v>
      </c>
      <c r="F700">
        <f>[1]!wallScanTrans(B700,G689,H689,I689,K689)+J689</f>
        <v>208.82039995750037</v>
      </c>
      <c r="G700">
        <f t="shared" si="10"/>
        <v>5.7205528443801672</v>
      </c>
    </row>
    <row r="701" spans="1:11">
      <c r="A701">
        <v>10</v>
      </c>
      <c r="B701">
        <v>-20.094999999999999</v>
      </c>
      <c r="C701">
        <v>32</v>
      </c>
      <c r="D701">
        <v>7000</v>
      </c>
      <c r="E701">
        <v>220</v>
      </c>
      <c r="F701">
        <f>[1]!wallScanTrans(B701,G689,H689,I689,K689)+J689</f>
        <v>208.82039995750037</v>
      </c>
      <c r="G701">
        <f t="shared" si="10"/>
        <v>0.56810662322844419</v>
      </c>
    </row>
    <row r="702" spans="1:11">
      <c r="A702">
        <v>11</v>
      </c>
      <c r="B702">
        <v>-20.155000000000001</v>
      </c>
      <c r="C702">
        <v>32</v>
      </c>
      <c r="D702">
        <v>7000</v>
      </c>
      <c r="E702">
        <v>212</v>
      </c>
      <c r="F702">
        <f>[1]!wallScanTrans(B702,G689,H689,I689,K689)+J689</f>
        <v>208.82039995750037</v>
      </c>
      <c r="G702">
        <f t="shared" si="10"/>
        <v>4.7688002029545491E-2</v>
      </c>
    </row>
    <row r="703" spans="1:11">
      <c r="A703">
        <v>12</v>
      </c>
      <c r="B703">
        <v>-20.225000000000001</v>
      </c>
      <c r="C703">
        <v>32</v>
      </c>
      <c r="D703">
        <v>7000</v>
      </c>
      <c r="E703">
        <v>209</v>
      </c>
      <c r="F703">
        <f>[1]!wallScanTrans(B703,G689,H689,I689,K689)+J689</f>
        <v>208.82039995750037</v>
      </c>
      <c r="G703">
        <f t="shared" si="10"/>
        <v>1.5433576682233815E-4</v>
      </c>
    </row>
    <row r="704" spans="1:11">
      <c r="A704">
        <v>13</v>
      </c>
      <c r="B704">
        <v>-20.295000000000002</v>
      </c>
      <c r="C704">
        <v>32</v>
      </c>
      <c r="D704">
        <v>7000</v>
      </c>
      <c r="E704">
        <v>205</v>
      </c>
      <c r="F704">
        <f>[1]!wallScanTrans(B704,G689,H689,I689,K689)+J689</f>
        <v>208.82039995750037</v>
      </c>
      <c r="G704">
        <f t="shared" si="10"/>
        <v>7.119734553789675E-2</v>
      </c>
    </row>
    <row r="705" spans="1:7">
      <c r="A705">
        <v>14</v>
      </c>
      <c r="B705">
        <v>-20.355</v>
      </c>
      <c r="C705">
        <v>32</v>
      </c>
      <c r="D705">
        <v>7000</v>
      </c>
      <c r="E705">
        <v>195</v>
      </c>
      <c r="F705">
        <f>[1]!wallScanTrans(B705,G689,H689,I689,K689)+J689</f>
        <v>208.82039995750037</v>
      </c>
      <c r="G705">
        <f t="shared" si="10"/>
        <v>0.97950489736039104</v>
      </c>
    </row>
    <row r="706" spans="1:7">
      <c r="A706">
        <v>15</v>
      </c>
      <c r="B706">
        <v>-20.414999999999999</v>
      </c>
      <c r="C706">
        <v>31</v>
      </c>
      <c r="D706">
        <v>7000</v>
      </c>
      <c r="E706">
        <v>213</v>
      </c>
      <c r="F706">
        <f>[1]!wallScanTrans(B706,G689,H689,I689,K689)+J689</f>
        <v>208.82039995750037</v>
      </c>
      <c r="G706">
        <f t="shared" si="10"/>
        <v>8.2014349836915038E-2</v>
      </c>
    </row>
    <row r="707" spans="1:7">
      <c r="A707">
        <v>16</v>
      </c>
      <c r="B707">
        <v>-20.484999999999999</v>
      </c>
      <c r="C707">
        <v>31</v>
      </c>
      <c r="D707">
        <v>7000</v>
      </c>
      <c r="E707">
        <v>199</v>
      </c>
      <c r="F707">
        <f>[1]!wallScanTrans(B707,G689,H689,I689,K689)+J689</f>
        <v>208.82039995750037</v>
      </c>
      <c r="G707">
        <f t="shared" si="10"/>
        <v>0.48462439861946371</v>
      </c>
    </row>
    <row r="708" spans="1:7">
      <c r="A708">
        <v>17</v>
      </c>
      <c r="B708">
        <v>-20.555</v>
      </c>
      <c r="C708">
        <v>31</v>
      </c>
      <c r="D708">
        <v>7000</v>
      </c>
      <c r="E708">
        <v>220</v>
      </c>
      <c r="F708">
        <f>[1]!wallScanTrans(B708,G689,H689,I689,K689)+J689</f>
        <v>208.82039995750037</v>
      </c>
      <c r="G708">
        <f t="shared" si="10"/>
        <v>0.56810662322844419</v>
      </c>
    </row>
    <row r="709" spans="1:7">
      <c r="A709">
        <v>18</v>
      </c>
      <c r="B709">
        <v>-20.614999999999998</v>
      </c>
      <c r="C709">
        <v>32</v>
      </c>
      <c r="D709">
        <v>7000</v>
      </c>
      <c r="E709">
        <v>202</v>
      </c>
      <c r="F709">
        <f>[1]!wallScanTrans(B709,G689,H689,I689,K689)+J689</f>
        <v>208.82039995750037</v>
      </c>
      <c r="G709">
        <f t="shared" si="10"/>
        <v>0.23028641376371811</v>
      </c>
    </row>
    <row r="710" spans="1:7">
      <c r="A710">
        <v>19</v>
      </c>
      <c r="B710">
        <v>-20.675000000000001</v>
      </c>
      <c r="C710">
        <v>31</v>
      </c>
      <c r="D710">
        <v>7000</v>
      </c>
      <c r="E710">
        <v>216</v>
      </c>
      <c r="F710">
        <f>[1]!wallScanTrans(B710,G689,H689,I689,K689)+J689</f>
        <v>208.82039995750037</v>
      </c>
      <c r="G710">
        <f t="shared" si="10"/>
        <v>0.2386419294919476</v>
      </c>
    </row>
    <row r="711" spans="1:7">
      <c r="A711">
        <v>20</v>
      </c>
      <c r="B711">
        <v>-20.75</v>
      </c>
      <c r="C711">
        <v>32</v>
      </c>
      <c r="D711">
        <v>7000</v>
      </c>
      <c r="E711">
        <v>220</v>
      </c>
      <c r="F711">
        <f>[1]!wallScanTrans(B711,G689,H689,I689,K689)+J689</f>
        <v>208.82039995750037</v>
      </c>
      <c r="G711">
        <f t="shared" si="10"/>
        <v>0.56810662322844419</v>
      </c>
    </row>
    <row r="712" spans="1:7">
      <c r="A712">
        <v>21</v>
      </c>
      <c r="B712">
        <v>-20.81</v>
      </c>
      <c r="C712">
        <v>31</v>
      </c>
      <c r="D712">
        <v>7000</v>
      </c>
      <c r="E712">
        <v>206</v>
      </c>
      <c r="F712">
        <f>[1]!wallScanTrans(B712,G689,H689,I689,K689)+J689</f>
        <v>208.78279650382879</v>
      </c>
      <c r="G712">
        <f t="shared" si="10"/>
        <v>3.7592021270493908E-2</v>
      </c>
    </row>
    <row r="713" spans="1:7">
      <c r="A713">
        <v>22</v>
      </c>
      <c r="B713">
        <v>-20.875</v>
      </c>
      <c r="C713">
        <v>33</v>
      </c>
      <c r="D713">
        <v>7000</v>
      </c>
      <c r="E713">
        <v>190</v>
      </c>
      <c r="F713">
        <f>[1]!wallScanTrans(B713,G689,H689,I689,K689)+J689</f>
        <v>207.3100975831891</v>
      </c>
      <c r="G713">
        <f t="shared" si="10"/>
        <v>1.5770498859975224</v>
      </c>
    </row>
    <row r="714" spans="1:7">
      <c r="A714">
        <v>23</v>
      </c>
      <c r="B714">
        <v>-20.94</v>
      </c>
      <c r="C714">
        <v>32</v>
      </c>
      <c r="D714">
        <v>7000</v>
      </c>
      <c r="E714">
        <v>213</v>
      </c>
      <c r="F714">
        <f>[1]!wallScanTrans(B714,G689,H689,I689,K689)+J689</f>
        <v>203.69483480532222</v>
      </c>
      <c r="G714">
        <f t="shared" si="10"/>
        <v>0.4065075084518443</v>
      </c>
    </row>
    <row r="715" spans="1:7">
      <c r="A715">
        <v>24</v>
      </c>
      <c r="B715">
        <v>-21.004999999999999</v>
      </c>
      <c r="C715">
        <v>31</v>
      </c>
      <c r="D715">
        <v>7000</v>
      </c>
      <c r="E715">
        <v>207</v>
      </c>
      <c r="F715">
        <f>[1]!wallScanTrans(B715,G689,H689,I689,K689)+J689</f>
        <v>197.93700817022852</v>
      </c>
      <c r="G715">
        <f t="shared" si="10"/>
        <v>0.39680106718118136</v>
      </c>
    </row>
    <row r="716" spans="1:7">
      <c r="A716">
        <v>25</v>
      </c>
      <c r="B716">
        <v>-21.07</v>
      </c>
      <c r="C716">
        <v>31</v>
      </c>
      <c r="D716">
        <v>7000</v>
      </c>
      <c r="E716">
        <v>211</v>
      </c>
      <c r="F716">
        <f>[1]!wallScanTrans(B716,G689,H689,I689,K689)+J689</f>
        <v>190.03661767790734</v>
      </c>
      <c r="G716">
        <f t="shared" si="10"/>
        <v>2.0827649212427817</v>
      </c>
    </row>
    <row r="717" spans="1:7">
      <c r="A717">
        <v>26</v>
      </c>
      <c r="B717">
        <v>-21.135000000000002</v>
      </c>
      <c r="C717">
        <v>31</v>
      </c>
      <c r="D717">
        <v>7000</v>
      </c>
      <c r="E717">
        <v>163</v>
      </c>
      <c r="F717">
        <f>[1]!wallScanTrans(B717,G689,H689,I689,K689)+J689</f>
        <v>179.99366332835899</v>
      </c>
      <c r="G717">
        <f t="shared" si="10"/>
        <v>1.7716846215804491</v>
      </c>
    </row>
    <row r="718" spans="1:7">
      <c r="A718">
        <v>27</v>
      </c>
      <c r="B718">
        <v>-21.2</v>
      </c>
      <c r="C718">
        <v>31</v>
      </c>
      <c r="D718">
        <v>7000</v>
      </c>
      <c r="E718">
        <v>160</v>
      </c>
      <c r="F718">
        <f>[1]!wallScanTrans(B718,G689,H689,I689,K689)+J689</f>
        <v>167.80814512158412</v>
      </c>
      <c r="G718">
        <f t="shared" si="10"/>
        <v>0.38104456399823666</v>
      </c>
    </row>
    <row r="719" spans="1:7">
      <c r="A719">
        <v>28</v>
      </c>
      <c r="B719">
        <v>-21.26</v>
      </c>
      <c r="C719">
        <v>31</v>
      </c>
      <c r="D719">
        <v>7000</v>
      </c>
      <c r="E719">
        <v>166</v>
      </c>
      <c r="F719">
        <f>[1]!wallScanTrans(B719,G689,H689,I689,K689)+J689</f>
        <v>154.74333885798151</v>
      </c>
      <c r="G719">
        <f t="shared" si="10"/>
        <v>0.76332783172427077</v>
      </c>
    </row>
    <row r="720" spans="1:7">
      <c r="A720">
        <v>29</v>
      </c>
      <c r="B720">
        <v>-21.33</v>
      </c>
      <c r="C720">
        <v>32</v>
      </c>
      <c r="D720">
        <v>7000</v>
      </c>
      <c r="E720">
        <v>144</v>
      </c>
      <c r="F720">
        <f>[1]!wallScanTrans(B720,G689,H689,I689,K689)+J689</f>
        <v>140.49875300453417</v>
      </c>
      <c r="G720">
        <f t="shared" si="10"/>
        <v>8.5130073078184251E-2</v>
      </c>
    </row>
    <row r="721" spans="1:7">
      <c r="A721">
        <v>30</v>
      </c>
      <c r="B721">
        <v>-21.39</v>
      </c>
      <c r="C721">
        <v>31</v>
      </c>
      <c r="D721">
        <v>7000</v>
      </c>
      <c r="E721">
        <v>115</v>
      </c>
      <c r="F721">
        <f>[1]!wallScanTrans(B721,G689,H689,I689,K689)+J689</f>
        <v>130.26685924011764</v>
      </c>
      <c r="G721">
        <f t="shared" si="10"/>
        <v>2.026756443978829</v>
      </c>
    </row>
    <row r="722" spans="1:7">
      <c r="A722">
        <v>31</v>
      </c>
      <c r="B722">
        <v>-21.46</v>
      </c>
      <c r="C722">
        <v>31</v>
      </c>
      <c r="D722">
        <v>7000</v>
      </c>
      <c r="E722">
        <v>124</v>
      </c>
      <c r="F722">
        <f>[1]!wallScanTrans(B722,G689,H689,I689,K689)+J689</f>
        <v>120.63702630992805</v>
      </c>
      <c r="G722">
        <f t="shared" si="10"/>
        <v>9.1206387420291704E-2</v>
      </c>
    </row>
    <row r="723" spans="1:7">
      <c r="A723">
        <v>32</v>
      </c>
      <c r="B723">
        <v>-21.52</v>
      </c>
      <c r="C723">
        <v>32</v>
      </c>
      <c r="D723">
        <v>7000</v>
      </c>
      <c r="E723">
        <v>120</v>
      </c>
      <c r="F723">
        <f>[1]!wallScanTrans(B723,G689,H689,I689,K689)+J689</f>
        <v>114.36063505116213</v>
      </c>
      <c r="G723">
        <f t="shared" si="10"/>
        <v>0.26502030855150921</v>
      </c>
    </row>
    <row r="724" spans="1:7">
      <c r="A724">
        <v>33</v>
      </c>
      <c r="B724">
        <v>-21.585000000000001</v>
      </c>
      <c r="C724">
        <v>32</v>
      </c>
      <c r="D724">
        <v>7000</v>
      </c>
      <c r="E724">
        <v>117</v>
      </c>
      <c r="F724">
        <f>[1]!wallScanTrans(B724,G689,H689,I689,K689)+J689</f>
        <v>109.62136874252491</v>
      </c>
      <c r="G724">
        <f t="shared" si="10"/>
        <v>0.46533503618622618</v>
      </c>
    </row>
    <row r="725" spans="1:7">
      <c r="A725">
        <v>34</v>
      </c>
      <c r="B725">
        <v>-21.664999999999999</v>
      </c>
      <c r="C725">
        <v>31</v>
      </c>
      <c r="D725">
        <v>7000</v>
      </c>
      <c r="E725">
        <v>107</v>
      </c>
      <c r="F725">
        <f>[1]!wallScanTrans(B725,G689,H689,I689,K689)+J689</f>
        <v>106.72969668737802</v>
      </c>
      <c r="G725">
        <f t="shared" si="10"/>
        <v>6.8284000761134535E-4</v>
      </c>
    </row>
    <row r="726" spans="1:7">
      <c r="A726">
        <v>35</v>
      </c>
      <c r="B726">
        <v>-21.725000000000001</v>
      </c>
      <c r="C726">
        <v>31</v>
      </c>
      <c r="D726">
        <v>7000</v>
      </c>
      <c r="E726">
        <v>110</v>
      </c>
      <c r="F726">
        <f>[1]!wallScanTrans(B726,G689,H689,I689,K689)+J689</f>
        <v>106.48164682321909</v>
      </c>
      <c r="G726">
        <f t="shared" si="10"/>
        <v>0.11253462796876629</v>
      </c>
    </row>
    <row r="727" spans="1:7">
      <c r="A727">
        <v>36</v>
      </c>
      <c r="B727">
        <v>-21.78</v>
      </c>
      <c r="C727">
        <v>31</v>
      </c>
      <c r="D727">
        <v>7000</v>
      </c>
      <c r="E727">
        <v>129</v>
      </c>
      <c r="F727">
        <f>[1]!wallScanTrans(B727,G689,H689,I689,K689)+J689</f>
        <v>106.48164682321909</v>
      </c>
      <c r="G727">
        <f t="shared" si="10"/>
        <v>3.9308234867770442</v>
      </c>
    </row>
    <row r="728" spans="1:7">
      <c r="A728">
        <v>37</v>
      </c>
      <c r="B728">
        <v>-21.85</v>
      </c>
      <c r="C728">
        <v>31</v>
      </c>
      <c r="D728">
        <v>7000</v>
      </c>
      <c r="E728">
        <v>116</v>
      </c>
      <c r="F728">
        <f>[1]!wallScanTrans(B728,G689,H689,I689,K689)+J689</f>
        <v>106.48164682321909</v>
      </c>
      <c r="G728">
        <f t="shared" si="10"/>
        <v>0.78102626894771698</v>
      </c>
    </row>
    <row r="729" spans="1:7">
      <c r="A729">
        <v>38</v>
      </c>
      <c r="B729">
        <v>-21.914999999999999</v>
      </c>
      <c r="C729">
        <v>31</v>
      </c>
      <c r="D729">
        <v>7000</v>
      </c>
      <c r="E729">
        <v>91</v>
      </c>
      <c r="F729">
        <f>[1]!wallScanTrans(B729,G689,H689,I689,K689)+J689</f>
        <v>106.48164682321909</v>
      </c>
      <c r="G729">
        <f t="shared" si="10"/>
        <v>2.6338614105372513</v>
      </c>
    </row>
    <row r="730" spans="1:7">
      <c r="A730">
        <v>39</v>
      </c>
      <c r="B730">
        <v>-21.98</v>
      </c>
      <c r="C730">
        <v>31</v>
      </c>
      <c r="D730">
        <v>7000</v>
      </c>
      <c r="E730">
        <v>93</v>
      </c>
      <c r="F730">
        <f>[1]!wallScanTrans(B730,G689,H689,I689,K689)+J689</f>
        <v>106.48164682321909</v>
      </c>
      <c r="G730">
        <f t="shared" si="10"/>
        <v>1.9543526996345537</v>
      </c>
    </row>
    <row r="731" spans="1:7">
      <c r="A731">
        <v>40</v>
      </c>
      <c r="B731">
        <v>-22.04</v>
      </c>
      <c r="C731">
        <v>31</v>
      </c>
      <c r="D731">
        <v>7000</v>
      </c>
      <c r="E731">
        <v>104</v>
      </c>
      <c r="F731">
        <f>[1]!wallScanTrans(B731,G689,H689,I689,K689)+J689</f>
        <v>106.48164682321909</v>
      </c>
      <c r="G731">
        <f t="shared" si="10"/>
        <v>5.9217028415321366E-2</v>
      </c>
    </row>
    <row r="732" spans="1:7">
      <c r="A732">
        <v>41</v>
      </c>
      <c r="B732">
        <v>-22.114999999999998</v>
      </c>
      <c r="C732">
        <v>32</v>
      </c>
      <c r="D732">
        <v>7000</v>
      </c>
      <c r="E732">
        <v>95</v>
      </c>
      <c r="F732">
        <f>[1]!wallScanTrans(B732,G689,H689,I689,K689)+J689</f>
        <v>106.48164682321909</v>
      </c>
      <c r="G732">
        <f t="shared" si="10"/>
        <v>1.3876654081382855</v>
      </c>
    </row>
    <row r="733" spans="1:7">
      <c r="A733">
        <v>42</v>
      </c>
      <c r="B733">
        <v>-22.18</v>
      </c>
      <c r="C733">
        <v>32</v>
      </c>
      <c r="D733">
        <v>7000</v>
      </c>
      <c r="E733">
        <v>119</v>
      </c>
      <c r="F733">
        <f>[1]!wallScanTrans(B733,G689,H689,I689,K689)+J689</f>
        <v>106.48164682321909</v>
      </c>
      <c r="G733">
        <f t="shared" si="10"/>
        <v>1.316883750072442</v>
      </c>
    </row>
    <row r="734" spans="1:7">
      <c r="A734">
        <v>43</v>
      </c>
      <c r="B734">
        <v>-22.234999999999999</v>
      </c>
      <c r="C734">
        <v>31</v>
      </c>
      <c r="D734">
        <v>7000</v>
      </c>
      <c r="E734">
        <v>119</v>
      </c>
      <c r="F734">
        <f>[1]!wallScanTrans(B734,G689,H689,I689,K689)+J689</f>
        <v>106.48164682321909</v>
      </c>
      <c r="G734">
        <f t="shared" si="10"/>
        <v>1.316883750072442</v>
      </c>
    </row>
    <row r="735" spans="1:7">
      <c r="A735">
        <v>44</v>
      </c>
      <c r="B735">
        <v>-22.3</v>
      </c>
      <c r="C735">
        <v>31</v>
      </c>
      <c r="D735">
        <v>7000</v>
      </c>
      <c r="E735">
        <v>88</v>
      </c>
      <c r="F735">
        <f>[1]!wallScanTrans(B735,G689,H689,I689,K689)+J689</f>
        <v>106.48164682321909</v>
      </c>
      <c r="G735">
        <f t="shared" si="10"/>
        <v>3.8814916965705049</v>
      </c>
    </row>
    <row r="736" spans="1:7">
      <c r="A736">
        <v>45</v>
      </c>
      <c r="B736">
        <v>-22.375</v>
      </c>
      <c r="C736">
        <v>31</v>
      </c>
      <c r="D736">
        <v>7000</v>
      </c>
      <c r="E736">
        <v>106</v>
      </c>
      <c r="F736">
        <f>[1]!wallScanTrans(B736,G689,H689,I689,K689)+J689</f>
        <v>106.48164682321909</v>
      </c>
      <c r="G736">
        <f t="shared" si="10"/>
        <v>2.1885251161985419E-3</v>
      </c>
    </row>
    <row r="737" spans="1:11">
      <c r="A737">
        <v>46</v>
      </c>
      <c r="B737">
        <v>-22.434999999999999</v>
      </c>
      <c r="C737">
        <v>32</v>
      </c>
      <c r="D737">
        <v>7000</v>
      </c>
      <c r="E737">
        <v>121</v>
      </c>
      <c r="F737">
        <f>[1]!wallScanTrans(B737,G689,H689,I689,K689)+J689</f>
        <v>106.48164682321909</v>
      </c>
      <c r="G737">
        <f t="shared" si="10"/>
        <v>1.7420047848408613</v>
      </c>
    </row>
    <row r="738" spans="1:11">
      <c r="A738" t="s">
        <v>0</v>
      </c>
    </row>
    <row r="739" spans="1:11">
      <c r="A739" t="s">
        <v>0</v>
      </c>
    </row>
    <row r="740" spans="1:11">
      <c r="A740" t="s">
        <v>0</v>
      </c>
    </row>
    <row r="741" spans="1:11">
      <c r="A741" t="s">
        <v>0</v>
      </c>
    </row>
    <row r="742" spans="1:11">
      <c r="A742" t="s">
        <v>103</v>
      </c>
    </row>
    <row r="743" spans="1:11">
      <c r="A743" t="s">
        <v>2</v>
      </c>
    </row>
    <row r="744" spans="1:11">
      <c r="A744" t="s">
        <v>3</v>
      </c>
    </row>
    <row r="745" spans="1:11">
      <c r="A745" t="s">
        <v>4</v>
      </c>
    </row>
    <row r="746" spans="1:11">
      <c r="A746" t="s">
        <v>5</v>
      </c>
    </row>
    <row r="747" spans="1:11">
      <c r="A747" t="s">
        <v>6</v>
      </c>
    </row>
    <row r="748" spans="1:11">
      <c r="A748" t="s">
        <v>7</v>
      </c>
    </row>
    <row r="749" spans="1:11">
      <c r="A749" t="s">
        <v>104</v>
      </c>
    </row>
    <row r="750" spans="1:11">
      <c r="A750" t="s">
        <v>9</v>
      </c>
    </row>
    <row r="751" spans="1:11">
      <c r="A751" t="s">
        <v>10</v>
      </c>
      <c r="G751" t="s">
        <v>73</v>
      </c>
      <c r="H751" t="s">
        <v>74</v>
      </c>
      <c r="I751" t="s">
        <v>75</v>
      </c>
      <c r="J751" t="s">
        <v>76</v>
      </c>
      <c r="K751" t="s">
        <v>19</v>
      </c>
    </row>
    <row r="752" spans="1:11">
      <c r="A752" t="s">
        <v>11</v>
      </c>
      <c r="G752">
        <v>99.167342354416405</v>
      </c>
      <c r="H752">
        <v>-21.410471822312861</v>
      </c>
      <c r="I752">
        <v>0.52201039180523157</v>
      </c>
      <c r="J752">
        <v>112.74297290334862</v>
      </c>
      <c r="K752">
        <v>90</v>
      </c>
    </row>
    <row r="753" spans="1:8">
      <c r="A753" t="s">
        <v>0</v>
      </c>
    </row>
    <row r="754" spans="1:8">
      <c r="A754" t="s">
        <v>40</v>
      </c>
      <c r="B754" t="s">
        <v>33</v>
      </c>
      <c r="C754" t="s">
        <v>22</v>
      </c>
      <c r="D754" t="s">
        <v>39</v>
      </c>
      <c r="E754" t="s">
        <v>38</v>
      </c>
      <c r="F754" t="s">
        <v>77</v>
      </c>
      <c r="G754" t="s">
        <v>78</v>
      </c>
      <c r="H754" t="s">
        <v>79</v>
      </c>
    </row>
    <row r="755" spans="1:8">
      <c r="A755">
        <v>1</v>
      </c>
      <c r="B755">
        <v>-19.495000000000001</v>
      </c>
      <c r="C755">
        <v>32</v>
      </c>
      <c r="D755">
        <v>7000</v>
      </c>
      <c r="E755">
        <v>230</v>
      </c>
      <c r="F755">
        <f>[1]!wallScanTrans(B755,G752,H752,I752,K752)+J752</f>
        <v>211.91031525776503</v>
      </c>
      <c r="G755">
        <f>(F755-E755)^2/E755</f>
        <v>1.4227682351019502</v>
      </c>
      <c r="H755">
        <f>SUM(G755:G806)/(COUNT(G755:G806)-4)</f>
        <v>0.48119940274842415</v>
      </c>
    </row>
    <row r="756" spans="1:8">
      <c r="A756">
        <v>2</v>
      </c>
      <c r="B756">
        <v>-19.57</v>
      </c>
      <c r="C756">
        <v>31</v>
      </c>
      <c r="D756">
        <v>7000</v>
      </c>
      <c r="E756">
        <v>217</v>
      </c>
      <c r="F756">
        <f>[1]!wallScanTrans(B756,G752,H752,I752,K752)+J752</f>
        <v>211.91031525776503</v>
      </c>
      <c r="G756">
        <f t="shared" ref="G756:G800" si="11">(F756-E756)^2/E756</f>
        <v>0.11937737684488205</v>
      </c>
    </row>
    <row r="757" spans="1:8">
      <c r="A757">
        <v>3</v>
      </c>
      <c r="B757">
        <v>-19.635000000000002</v>
      </c>
      <c r="C757">
        <v>31</v>
      </c>
      <c r="D757">
        <v>7000</v>
      </c>
      <c r="E757">
        <v>202</v>
      </c>
      <c r="F757">
        <f>[1]!wallScanTrans(B757,G752,H752,I752,K752)+J752</f>
        <v>211.91031525776503</v>
      </c>
      <c r="G757">
        <f t="shared" si="11"/>
        <v>0.48620964608064582</v>
      </c>
    </row>
    <row r="758" spans="1:8">
      <c r="A758">
        <v>4</v>
      </c>
      <c r="B758">
        <v>-19.7</v>
      </c>
      <c r="C758">
        <v>31</v>
      </c>
      <c r="D758">
        <v>7000</v>
      </c>
      <c r="E758">
        <v>225</v>
      </c>
      <c r="F758">
        <f>[1]!wallScanTrans(B758,G752,H752,I752,K752)+J752</f>
        <v>211.91031525776503</v>
      </c>
      <c r="G758">
        <f t="shared" si="11"/>
        <v>0.76151042956043924</v>
      </c>
    </row>
    <row r="759" spans="1:8">
      <c r="A759">
        <v>5</v>
      </c>
      <c r="B759">
        <v>-19.765000000000001</v>
      </c>
      <c r="C759">
        <v>31</v>
      </c>
      <c r="D759">
        <v>7000</v>
      </c>
      <c r="E759">
        <v>218</v>
      </c>
      <c r="F759">
        <f>[1]!wallScanTrans(B759,G752,H752,I752,K752)+J752</f>
        <v>211.91031525776503</v>
      </c>
      <c r="G759">
        <f t="shared" si="11"/>
        <v>0.17011128559545566</v>
      </c>
    </row>
    <row r="760" spans="1:8">
      <c r="A760">
        <v>6</v>
      </c>
      <c r="B760">
        <v>-19.835000000000001</v>
      </c>
      <c r="C760">
        <v>31</v>
      </c>
      <c r="D760">
        <v>7000</v>
      </c>
      <c r="E760">
        <v>200</v>
      </c>
      <c r="F760">
        <f>[1]!wallScanTrans(B760,G752,H752,I752,K752)+J752</f>
        <v>211.91031525776503</v>
      </c>
      <c r="G760">
        <f t="shared" si="11"/>
        <v>0.70927804769675296</v>
      </c>
    </row>
    <row r="761" spans="1:8">
      <c r="A761">
        <v>7</v>
      </c>
      <c r="B761">
        <v>-19.895</v>
      </c>
      <c r="C761">
        <v>31</v>
      </c>
      <c r="D761">
        <v>7000</v>
      </c>
      <c r="E761">
        <v>213</v>
      </c>
      <c r="F761">
        <f>[1]!wallScanTrans(B761,G752,H752,I752,K752)+J752</f>
        <v>211.91031525776503</v>
      </c>
      <c r="G761">
        <f t="shared" si="11"/>
        <v>5.5747081570877112E-3</v>
      </c>
    </row>
    <row r="762" spans="1:8">
      <c r="A762">
        <v>8</v>
      </c>
      <c r="B762">
        <v>-19.96</v>
      </c>
      <c r="C762">
        <v>32</v>
      </c>
      <c r="D762">
        <v>7000</v>
      </c>
      <c r="E762">
        <v>216</v>
      </c>
      <c r="F762">
        <f>[1]!wallScanTrans(B762,G752,H752,I752,K752)+J752</f>
        <v>211.91031525776503</v>
      </c>
      <c r="G762">
        <f t="shared" si="11"/>
        <v>7.743296893921052E-2</v>
      </c>
    </row>
    <row r="763" spans="1:8">
      <c r="A763">
        <v>9</v>
      </c>
      <c r="B763">
        <v>-20.03</v>
      </c>
      <c r="C763">
        <v>31</v>
      </c>
      <c r="D763">
        <v>7000</v>
      </c>
      <c r="E763">
        <v>201</v>
      </c>
      <c r="F763">
        <f>[1]!wallScanTrans(B763,G752,H752,I752,K752)+J752</f>
        <v>211.91031525776503</v>
      </c>
      <c r="G763">
        <f t="shared" si="11"/>
        <v>0.59221382598915684</v>
      </c>
    </row>
    <row r="764" spans="1:8">
      <c r="A764">
        <v>10</v>
      </c>
      <c r="B764">
        <v>-20.09</v>
      </c>
      <c r="C764">
        <v>31</v>
      </c>
      <c r="D764">
        <v>7000</v>
      </c>
      <c r="E764">
        <v>201</v>
      </c>
      <c r="F764">
        <f>[1]!wallScanTrans(B764,G752,H752,I752,K752)+J752</f>
        <v>211.91031525776503</v>
      </c>
      <c r="G764">
        <f t="shared" si="11"/>
        <v>0.59221382598915684</v>
      </c>
    </row>
    <row r="765" spans="1:8">
      <c r="A765">
        <v>11</v>
      </c>
      <c r="B765">
        <v>-20.16</v>
      </c>
      <c r="C765">
        <v>31</v>
      </c>
      <c r="D765">
        <v>7000</v>
      </c>
      <c r="E765">
        <v>214</v>
      </c>
      <c r="F765">
        <f>[1]!wallScanTrans(B765,G752,H752,I752,K752)+J752</f>
        <v>211.91031525776503</v>
      </c>
      <c r="G765">
        <f t="shared" si="11"/>
        <v>2.0405524868829964E-2</v>
      </c>
    </row>
    <row r="766" spans="1:8">
      <c r="A766">
        <v>12</v>
      </c>
      <c r="B766">
        <v>-20.22</v>
      </c>
      <c r="C766">
        <v>31</v>
      </c>
      <c r="D766">
        <v>7000</v>
      </c>
      <c r="E766">
        <v>206</v>
      </c>
      <c r="F766">
        <f>[1]!wallScanTrans(B766,G752,H752,I752,K752)+J752</f>
        <v>211.91031525776503</v>
      </c>
      <c r="G766">
        <f t="shared" si="11"/>
        <v>0.16957197303966101</v>
      </c>
    </row>
    <row r="767" spans="1:8">
      <c r="A767">
        <v>13</v>
      </c>
      <c r="B767">
        <v>-20.295000000000002</v>
      </c>
      <c r="C767">
        <v>31</v>
      </c>
      <c r="D767">
        <v>7000</v>
      </c>
      <c r="E767">
        <v>224</v>
      </c>
      <c r="F767">
        <f>[1]!wallScanTrans(B767,G752,H752,I752,K752)+J752</f>
        <v>211.91031525776503</v>
      </c>
      <c r="G767">
        <f t="shared" si="11"/>
        <v>0.65250213020816472</v>
      </c>
    </row>
    <row r="768" spans="1:8">
      <c r="A768">
        <v>14</v>
      </c>
      <c r="B768">
        <v>-20.355</v>
      </c>
      <c r="C768">
        <v>32</v>
      </c>
      <c r="D768">
        <v>7000</v>
      </c>
      <c r="E768">
        <v>237</v>
      </c>
      <c r="F768">
        <f>[1]!wallScanTrans(B768,G752,H752,I752,K752)+J752</f>
        <v>211.91031525776503</v>
      </c>
      <c r="G768">
        <f t="shared" si="11"/>
        <v>2.6560855715811731</v>
      </c>
    </row>
    <row r="769" spans="1:7">
      <c r="A769">
        <v>15</v>
      </c>
      <c r="B769">
        <v>-20.414999999999999</v>
      </c>
      <c r="C769">
        <v>32</v>
      </c>
      <c r="D769">
        <v>7000</v>
      </c>
      <c r="E769">
        <v>206</v>
      </c>
      <c r="F769">
        <f>[1]!wallScanTrans(B769,G752,H752,I752,K752)+J752</f>
        <v>211.91031525776503</v>
      </c>
      <c r="G769">
        <f t="shared" si="11"/>
        <v>0.16957197303966101</v>
      </c>
    </row>
    <row r="770" spans="1:7">
      <c r="A770">
        <v>16</v>
      </c>
      <c r="B770">
        <v>-20.484999999999999</v>
      </c>
      <c r="C770">
        <v>32</v>
      </c>
      <c r="D770">
        <v>7000</v>
      </c>
      <c r="E770">
        <v>204</v>
      </c>
      <c r="F770">
        <f>[1]!wallScanTrans(B770,G752,H752,I752,K752)+J752</f>
        <v>211.91031525776503</v>
      </c>
      <c r="G770">
        <f t="shared" si="11"/>
        <v>0.30673082096681525</v>
      </c>
    </row>
    <row r="771" spans="1:7">
      <c r="A771">
        <v>17</v>
      </c>
      <c r="B771">
        <v>-20.555</v>
      </c>
      <c r="C771">
        <v>31</v>
      </c>
      <c r="D771">
        <v>7000</v>
      </c>
      <c r="E771">
        <v>218</v>
      </c>
      <c r="F771">
        <f>[1]!wallScanTrans(B771,G752,H752,I752,K752)+J752</f>
        <v>211.91031525776503</v>
      </c>
      <c r="G771">
        <f t="shared" si="11"/>
        <v>0.17011128559545566</v>
      </c>
    </row>
    <row r="772" spans="1:7">
      <c r="A772">
        <v>18</v>
      </c>
      <c r="B772">
        <v>-20.614999999999998</v>
      </c>
      <c r="C772">
        <v>32</v>
      </c>
      <c r="D772">
        <v>7000</v>
      </c>
      <c r="E772">
        <v>220</v>
      </c>
      <c r="F772">
        <f>[1]!wallScanTrans(B772,G752,H752,I752,K752)+J752</f>
        <v>211.91031525776503</v>
      </c>
      <c r="G772">
        <f t="shared" si="11"/>
        <v>0.29746817831249639</v>
      </c>
    </row>
    <row r="773" spans="1:7">
      <c r="A773">
        <v>19</v>
      </c>
      <c r="B773">
        <v>-20.675000000000001</v>
      </c>
      <c r="C773">
        <v>31</v>
      </c>
      <c r="D773">
        <v>7000</v>
      </c>
      <c r="E773">
        <v>223</v>
      </c>
      <c r="F773">
        <f>[1]!wallScanTrans(B773,G752,H752,I752,K752)+J752</f>
        <v>211.91031525776503</v>
      </c>
      <c r="G773">
        <f t="shared" si="11"/>
        <v>0.5514847878123722</v>
      </c>
    </row>
    <row r="774" spans="1:7">
      <c r="A774">
        <v>20</v>
      </c>
      <c r="B774">
        <v>-20.75</v>
      </c>
      <c r="C774">
        <v>32</v>
      </c>
      <c r="D774">
        <v>7000</v>
      </c>
      <c r="E774">
        <v>216</v>
      </c>
      <c r="F774">
        <f>[1]!wallScanTrans(B774,G752,H752,I752,K752)+J752</f>
        <v>211.91031525776503</v>
      </c>
      <c r="G774">
        <f t="shared" si="11"/>
        <v>7.743296893921052E-2</v>
      </c>
    </row>
    <row r="775" spans="1:7">
      <c r="A775">
        <v>21</v>
      </c>
      <c r="B775">
        <v>-20.81</v>
      </c>
      <c r="C775">
        <v>32</v>
      </c>
      <c r="D775">
        <v>7000</v>
      </c>
      <c r="E775">
        <v>193</v>
      </c>
      <c r="F775">
        <f>[1]!wallScanTrans(B775,G752,H752,I752,K752)+J752</f>
        <v>211.91031525776503</v>
      </c>
      <c r="G775">
        <f t="shared" si="11"/>
        <v>1.8528498608707828</v>
      </c>
    </row>
    <row r="776" spans="1:7">
      <c r="A776">
        <v>22</v>
      </c>
      <c r="B776">
        <v>-20.875</v>
      </c>
      <c r="C776">
        <v>31</v>
      </c>
      <c r="D776">
        <v>7000</v>
      </c>
      <c r="E776">
        <v>203</v>
      </c>
      <c r="F776">
        <f>[1]!wallScanTrans(B776,G752,H752,I752,K752)+J752</f>
        <v>211.91031525776503</v>
      </c>
      <c r="G776">
        <f t="shared" si="11"/>
        <v>0.3911020590776374</v>
      </c>
    </row>
    <row r="777" spans="1:7">
      <c r="A777">
        <v>23</v>
      </c>
      <c r="B777">
        <v>-20.94</v>
      </c>
      <c r="C777">
        <v>32</v>
      </c>
      <c r="D777">
        <v>7000</v>
      </c>
      <c r="E777">
        <v>210</v>
      </c>
      <c r="F777">
        <f>[1]!wallScanTrans(B777,G752,H752,I752,K752)+J752</f>
        <v>211.91031525776503</v>
      </c>
      <c r="G777">
        <f t="shared" si="11"/>
        <v>1.7377639924047103E-2</v>
      </c>
    </row>
    <row r="778" spans="1:7">
      <c r="A778">
        <v>24</v>
      </c>
      <c r="B778">
        <v>-21.004999999999999</v>
      </c>
      <c r="C778">
        <v>31</v>
      </c>
      <c r="D778">
        <v>7000</v>
      </c>
      <c r="E778">
        <v>215</v>
      </c>
      <c r="F778">
        <f>[1]!wallScanTrans(B778,G752,H752,I752,K752)+J752</f>
        <v>211.91031525776503</v>
      </c>
      <c r="G778">
        <f t="shared" si="11"/>
        <v>4.4400706076276941E-2</v>
      </c>
    </row>
    <row r="779" spans="1:7">
      <c r="A779">
        <v>25</v>
      </c>
      <c r="B779">
        <v>-21.07</v>
      </c>
      <c r="C779">
        <v>32</v>
      </c>
      <c r="D779">
        <v>7000</v>
      </c>
      <c r="E779">
        <v>199</v>
      </c>
      <c r="F779">
        <f>[1]!wallScanTrans(B779,G752,H752,I752,K752)+J752</f>
        <v>211.6116971875521</v>
      </c>
      <c r="G779">
        <f t="shared" si="11"/>
        <v>0.7992708841734143</v>
      </c>
    </row>
    <row r="780" spans="1:7">
      <c r="A780">
        <v>26</v>
      </c>
      <c r="B780">
        <v>-21.135000000000002</v>
      </c>
      <c r="C780">
        <v>31</v>
      </c>
      <c r="D780">
        <v>7000</v>
      </c>
      <c r="E780">
        <v>198</v>
      </c>
      <c r="F780">
        <f>[1]!wallScanTrans(B780,G752,H752,I752,K752)+J752</f>
        <v>208.71890946624745</v>
      </c>
      <c r="G780">
        <f t="shared" si="11"/>
        <v>0.58027787952327914</v>
      </c>
    </row>
    <row r="781" spans="1:7">
      <c r="A781">
        <v>27</v>
      </c>
      <c r="B781">
        <v>-21.2</v>
      </c>
      <c r="C781">
        <v>32</v>
      </c>
      <c r="D781">
        <v>7000</v>
      </c>
      <c r="E781">
        <v>211</v>
      </c>
      <c r="F781">
        <f>[1]!wallScanTrans(B781,G752,H752,I752,K752)+J752</f>
        <v>202.75096621201317</v>
      </c>
      <c r="G781">
        <f t="shared" si="11"/>
        <v>0.3224955376082862</v>
      </c>
    </row>
    <row r="782" spans="1:7">
      <c r="A782">
        <v>28</v>
      </c>
      <c r="B782">
        <v>-21.26</v>
      </c>
      <c r="C782">
        <v>31</v>
      </c>
      <c r="D782">
        <v>7000</v>
      </c>
      <c r="E782">
        <v>202</v>
      </c>
      <c r="F782">
        <f>[1]!wallScanTrans(B782,G752,H752,I752,K752)+J752</f>
        <v>194.51266752798875</v>
      </c>
      <c r="G782">
        <f t="shared" si="11"/>
        <v>0.27752548290313883</v>
      </c>
    </row>
    <row r="783" spans="1:7">
      <c r="A783">
        <v>29</v>
      </c>
      <c r="B783">
        <v>-21.33</v>
      </c>
      <c r="C783">
        <v>31</v>
      </c>
      <c r="D783">
        <v>7000</v>
      </c>
      <c r="E783">
        <v>180</v>
      </c>
      <c r="F783">
        <f>[1]!wallScanTrans(B783,G752,H752,I752,K752)+J752</f>
        <v>181.58961310475462</v>
      </c>
      <c r="G783">
        <f t="shared" si="11"/>
        <v>1.4038165682264554E-2</v>
      </c>
    </row>
    <row r="784" spans="1:7">
      <c r="A784">
        <v>30</v>
      </c>
      <c r="B784">
        <v>-21.39</v>
      </c>
      <c r="C784">
        <v>32</v>
      </c>
      <c r="D784">
        <v>7000</v>
      </c>
      <c r="E784">
        <v>162</v>
      </c>
      <c r="F784">
        <f>[1]!wallScanTrans(B784,G752,H752,I752,K752)+J752</f>
        <v>167.67410420609013</v>
      </c>
      <c r="G784">
        <f t="shared" si="11"/>
        <v>0.19873739840475163</v>
      </c>
    </row>
    <row r="785" spans="1:7">
      <c r="A785">
        <v>31</v>
      </c>
      <c r="B785">
        <v>-21.46</v>
      </c>
      <c r="C785">
        <v>32</v>
      </c>
      <c r="D785">
        <v>7000</v>
      </c>
      <c r="E785">
        <v>150</v>
      </c>
      <c r="F785">
        <f>[1]!wallScanTrans(B785,G752,H752,I752,K752)+J752</f>
        <v>149.91307712833876</v>
      </c>
      <c r="G785">
        <f t="shared" si="11"/>
        <v>5.0370570785580659E-5</v>
      </c>
    </row>
    <row r="786" spans="1:7">
      <c r="A786">
        <v>32</v>
      </c>
      <c r="B786">
        <v>-21.52</v>
      </c>
      <c r="C786">
        <v>31</v>
      </c>
      <c r="D786">
        <v>7000</v>
      </c>
      <c r="E786">
        <v>143</v>
      </c>
      <c r="F786">
        <f>[1]!wallScanTrans(B786,G752,H752,I752,K752)+J752</f>
        <v>137.2664839029909</v>
      </c>
      <c r="G786">
        <f t="shared" si="11"/>
        <v>0.22988256527735998</v>
      </c>
    </row>
    <row r="787" spans="1:7">
      <c r="A787">
        <v>33</v>
      </c>
      <c r="B787">
        <v>-21.585000000000001</v>
      </c>
      <c r="C787">
        <v>31</v>
      </c>
      <c r="D787">
        <v>7000</v>
      </c>
      <c r="E787">
        <v>130</v>
      </c>
      <c r="F787">
        <f>[1]!wallScanTrans(B787,G752,H752,I752,K752)+J752</f>
        <v>126.52288822898849</v>
      </c>
      <c r="G787">
        <f t="shared" si="11"/>
        <v>9.3002355908513731E-2</v>
      </c>
    </row>
    <row r="788" spans="1:7">
      <c r="A788">
        <v>34</v>
      </c>
      <c r="B788">
        <v>-21.655000000000001</v>
      </c>
      <c r="C788">
        <v>32</v>
      </c>
      <c r="D788">
        <v>7000</v>
      </c>
      <c r="E788">
        <v>110</v>
      </c>
      <c r="F788">
        <f>[1]!wallScanTrans(B788,G752,H752,I752,K752)+J752</f>
        <v>118.39194138316223</v>
      </c>
      <c r="G788">
        <f t="shared" si="11"/>
        <v>0.64022436525846238</v>
      </c>
    </row>
    <row r="789" spans="1:7">
      <c r="A789">
        <v>35</v>
      </c>
      <c r="B789">
        <v>-21.725000000000001</v>
      </c>
      <c r="C789">
        <v>32</v>
      </c>
      <c r="D789">
        <v>7000</v>
      </c>
      <c r="E789">
        <v>116</v>
      </c>
      <c r="F789">
        <f>[1]!wallScanTrans(B789,G752,H752,I752,K752)+J752</f>
        <v>113.82744710807134</v>
      </c>
      <c r="G789">
        <f t="shared" si="11"/>
        <v>4.0689535070927457E-2</v>
      </c>
    </row>
    <row r="790" spans="1:7">
      <c r="A790">
        <v>36</v>
      </c>
      <c r="B790">
        <v>-21.78</v>
      </c>
      <c r="C790">
        <v>31</v>
      </c>
      <c r="D790">
        <v>7000</v>
      </c>
      <c r="E790">
        <v>115</v>
      </c>
      <c r="F790">
        <f>[1]!wallScanTrans(B790,G752,H752,I752,K752)+J752</f>
        <v>112.74297290334862</v>
      </c>
      <c r="G790">
        <f t="shared" si="11"/>
        <v>4.4297141869726768E-2</v>
      </c>
    </row>
    <row r="791" spans="1:7">
      <c r="A791">
        <v>37</v>
      </c>
      <c r="B791">
        <v>-21.844999999999999</v>
      </c>
      <c r="C791">
        <v>32</v>
      </c>
      <c r="D791">
        <v>7000</v>
      </c>
      <c r="E791">
        <v>117</v>
      </c>
      <c r="F791">
        <f>[1]!wallScanTrans(B791,G752,H752,I752,K752)+J752</f>
        <v>112.74297290334862</v>
      </c>
      <c r="G791">
        <f t="shared" si="11"/>
        <v>0.15489127950106082</v>
      </c>
    </row>
    <row r="792" spans="1:7">
      <c r="A792">
        <v>38</v>
      </c>
      <c r="B792">
        <v>-21.92</v>
      </c>
      <c r="C792">
        <v>31</v>
      </c>
      <c r="D792">
        <v>7000</v>
      </c>
      <c r="E792">
        <v>117</v>
      </c>
      <c r="F792">
        <f>[1]!wallScanTrans(B792,G752,H752,I752,K752)+J752</f>
        <v>112.74297290334862</v>
      </c>
      <c r="G792">
        <f t="shared" si="11"/>
        <v>0.15489127950106082</v>
      </c>
    </row>
    <row r="793" spans="1:7">
      <c r="A793">
        <v>39</v>
      </c>
      <c r="B793">
        <v>-21.975000000000001</v>
      </c>
      <c r="C793">
        <v>32</v>
      </c>
      <c r="D793">
        <v>7000</v>
      </c>
      <c r="E793">
        <v>104</v>
      </c>
      <c r="F793">
        <f>[1]!wallScanTrans(B793,G752,H752,I752,K752)+J752</f>
        <v>112.74297290334862</v>
      </c>
      <c r="G793">
        <f t="shared" si="11"/>
        <v>0.7349959152758474</v>
      </c>
    </row>
    <row r="794" spans="1:7">
      <c r="A794">
        <v>40</v>
      </c>
      <c r="B794">
        <v>-22.04</v>
      </c>
      <c r="C794">
        <v>32</v>
      </c>
      <c r="D794">
        <v>7000</v>
      </c>
      <c r="E794">
        <v>112</v>
      </c>
      <c r="F794">
        <f>[1]!wallScanTrans(B794,G752,H752,I752,K752)+J752</f>
        <v>112.74297290334862</v>
      </c>
      <c r="G794">
        <f t="shared" si="11"/>
        <v>4.9286494206274203E-3</v>
      </c>
    </row>
    <row r="795" spans="1:7">
      <c r="A795">
        <v>41</v>
      </c>
      <c r="B795">
        <v>-22.114999999999998</v>
      </c>
      <c r="C795">
        <v>32</v>
      </c>
      <c r="D795">
        <v>7000</v>
      </c>
      <c r="E795">
        <v>123</v>
      </c>
      <c r="F795">
        <f>[1]!wallScanTrans(B795,G752,H752,I752,K752)+J752</f>
        <v>112.74297290334862</v>
      </c>
      <c r="G795">
        <f t="shared" si="11"/>
        <v>0.85533825090602222</v>
      </c>
    </row>
    <row r="796" spans="1:7">
      <c r="A796">
        <v>42</v>
      </c>
      <c r="B796">
        <v>-22.18</v>
      </c>
      <c r="C796">
        <v>31</v>
      </c>
      <c r="D796">
        <v>7000</v>
      </c>
      <c r="E796">
        <v>115</v>
      </c>
      <c r="F796">
        <f>[1]!wallScanTrans(B796,G752,H752,I752,K752)+J752</f>
        <v>112.74297290334862</v>
      </c>
      <c r="G796">
        <f t="shared" si="11"/>
        <v>4.4297141869726768E-2</v>
      </c>
    </row>
    <row r="797" spans="1:7">
      <c r="A797">
        <v>43</v>
      </c>
      <c r="B797">
        <v>-22.234999999999999</v>
      </c>
      <c r="C797">
        <v>32</v>
      </c>
      <c r="D797">
        <v>7000</v>
      </c>
      <c r="E797">
        <v>119</v>
      </c>
      <c r="F797">
        <f>[1]!wallScanTrans(B797,G752,H752,I752,K752)+J752</f>
        <v>112.74297290334862</v>
      </c>
      <c r="G797">
        <f t="shared" si="11"/>
        <v>0.32899485788428279</v>
      </c>
    </row>
    <row r="798" spans="1:7">
      <c r="A798">
        <v>44</v>
      </c>
      <c r="B798">
        <v>-22.3</v>
      </c>
      <c r="C798">
        <v>31</v>
      </c>
      <c r="D798">
        <v>7000</v>
      </c>
      <c r="E798">
        <v>98</v>
      </c>
      <c r="F798">
        <f>[1]!wallScanTrans(B798,G752,H752,I752,K752)+J752</f>
        <v>112.74297290334862</v>
      </c>
      <c r="G798">
        <f t="shared" si="11"/>
        <v>2.2179107145803214</v>
      </c>
    </row>
    <row r="799" spans="1:7">
      <c r="A799">
        <v>45</v>
      </c>
      <c r="B799">
        <v>-22.375</v>
      </c>
      <c r="C799">
        <v>31</v>
      </c>
      <c r="D799">
        <v>7000</v>
      </c>
      <c r="E799">
        <v>110</v>
      </c>
      <c r="F799">
        <f>[1]!wallScanTrans(B799,G752,H752,I752,K752)+J752</f>
        <v>112.74297290334862</v>
      </c>
      <c r="G799">
        <f t="shared" si="11"/>
        <v>6.8399094077315759E-2</v>
      </c>
    </row>
    <row r="800" spans="1:7">
      <c r="A800">
        <v>46</v>
      </c>
      <c r="B800">
        <v>-22.43</v>
      </c>
      <c r="C800">
        <v>31</v>
      </c>
      <c r="D800">
        <v>7000</v>
      </c>
      <c r="E800">
        <v>116</v>
      </c>
      <c r="F800">
        <f>[1]!wallScanTrans(B800,G752,H752,I752,K752)+J752</f>
        <v>112.74297290334862</v>
      </c>
      <c r="G800">
        <f t="shared" si="11"/>
        <v>9.145021989932195E-2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B1:AF59"/>
  <sheetViews>
    <sheetView tabSelected="1" topLeftCell="J1" zoomScaleNormal="100" workbookViewId="0">
      <selection activeCell="Q9" sqref="Q9"/>
    </sheetView>
  </sheetViews>
  <sheetFormatPr defaultRowHeight="15"/>
  <cols>
    <col min="7" max="7" width="13.140625" customWidth="1"/>
    <col min="8" max="8" width="18.140625" bestFit="1" customWidth="1"/>
    <col min="9" max="9" width="18.140625" customWidth="1"/>
    <col min="10" max="10" width="18.140625" style="3" customWidth="1"/>
  </cols>
  <sheetData>
    <row r="1" spans="2:32">
      <c r="C1">
        <v>125.05250000000001</v>
      </c>
    </row>
    <row r="2" spans="2:32">
      <c r="E2" t="s">
        <v>70</v>
      </c>
      <c r="G2" t="s">
        <v>71</v>
      </c>
      <c r="H2" t="s">
        <v>86</v>
      </c>
      <c r="J2" s="3" t="s">
        <v>87</v>
      </c>
      <c r="N2" t="s">
        <v>58</v>
      </c>
      <c r="S2" t="s">
        <v>59</v>
      </c>
      <c r="X2" t="s">
        <v>60</v>
      </c>
      <c r="AD2" t="s">
        <v>61</v>
      </c>
    </row>
    <row r="3" spans="2:32">
      <c r="C3" t="s">
        <v>62</v>
      </c>
      <c r="D3" t="s">
        <v>63</v>
      </c>
      <c r="E3" t="s">
        <v>64</v>
      </c>
      <c r="G3" t="s">
        <v>72</v>
      </c>
      <c r="J3" s="3" t="s">
        <v>72</v>
      </c>
      <c r="L3" t="s">
        <v>65</v>
      </c>
      <c r="M3" t="s">
        <v>62</v>
      </c>
      <c r="N3" t="s">
        <v>63</v>
      </c>
      <c r="O3" t="s">
        <v>66</v>
      </c>
      <c r="Q3" t="s">
        <v>65</v>
      </c>
      <c r="R3" t="s">
        <v>62</v>
      </c>
      <c r="S3" t="s">
        <v>63</v>
      </c>
      <c r="T3" t="s">
        <v>66</v>
      </c>
      <c r="V3" t="s">
        <v>65</v>
      </c>
      <c r="W3" t="s">
        <v>62</v>
      </c>
      <c r="X3" t="s">
        <v>63</v>
      </c>
      <c r="Y3" t="s">
        <v>66</v>
      </c>
      <c r="Z3" t="s">
        <v>67</v>
      </c>
      <c r="AC3" t="s">
        <v>65</v>
      </c>
      <c r="AD3" t="s">
        <v>62</v>
      </c>
      <c r="AE3" t="s">
        <v>63</v>
      </c>
      <c r="AF3" t="s">
        <v>66</v>
      </c>
    </row>
    <row r="4" spans="2:32">
      <c r="C4">
        <v>-24</v>
      </c>
      <c r="D4">
        <v>101.05200000000001</v>
      </c>
      <c r="E4">
        <v>-20.880241654325406</v>
      </c>
      <c r="G4">
        <f>'980029'!H374</f>
        <v>-20.951463562148124</v>
      </c>
      <c r="H4">
        <f>G4-E4</f>
        <v>-7.1221907822717867E-2</v>
      </c>
      <c r="I4">
        <f>C4</f>
        <v>-24</v>
      </c>
      <c r="J4" s="3">
        <f>G4</f>
        <v>-20.951463562148124</v>
      </c>
      <c r="L4">
        <v>1</v>
      </c>
      <c r="M4">
        <f>C4</f>
        <v>-24</v>
      </c>
      <c r="N4">
        <f>D4</f>
        <v>101.05200000000001</v>
      </c>
      <c r="O4">
        <f t="shared" ref="O4:O35" si="0">J4+0.15</f>
        <v>-20.801463562148125</v>
      </c>
      <c r="Q4">
        <v>54</v>
      </c>
      <c r="R4">
        <v>-24</v>
      </c>
      <c r="S4">
        <f t="shared" ref="S4:S15" si="1">VLOOKUP(R4,$C$4:$D$56,2, FALSE)</f>
        <v>101.05200000000001</v>
      </c>
      <c r="T4">
        <f>VLOOKUP(R4,$M$4:$O$55,3, FALSE)+2.5</f>
        <v>-18.301463562148125</v>
      </c>
      <c r="V4">
        <v>66</v>
      </c>
      <c r="W4">
        <v>0</v>
      </c>
      <c r="X4">
        <f t="shared" ref="X4:X10" si="2">VLOOKUP(W4,$C$4:$D$56,2, FALSE)</f>
        <v>125.05200000000001</v>
      </c>
      <c r="Y4">
        <f>VLOOKUP(W4,$M$4:$O$55,3, FALSE)+Z4</f>
        <v>-21.616287891270719</v>
      </c>
      <c r="Z4">
        <v>0.45</v>
      </c>
      <c r="AC4">
        <v>74</v>
      </c>
      <c r="AD4">
        <f>C4</f>
        <v>-24</v>
      </c>
      <c r="AE4">
        <f>D4</f>
        <v>101.05200000000001</v>
      </c>
      <c r="AF4">
        <f>J4+0.25</f>
        <v>-20.701463562148124</v>
      </c>
    </row>
    <row r="5" spans="2:32">
      <c r="C5">
        <v>-16</v>
      </c>
      <c r="D5">
        <v>109.05200000000001</v>
      </c>
      <c r="E5">
        <v>-20.81430799279272</v>
      </c>
      <c r="G5">
        <f>'980029'!H437</f>
        <v>-20.823828568353619</v>
      </c>
      <c r="H5">
        <f>G5-E5</f>
        <v>-9.5205755608986919E-3</v>
      </c>
      <c r="I5">
        <f t="shared" ref="I5:I55" si="3">C5</f>
        <v>-16</v>
      </c>
      <c r="J5" s="3">
        <f>G5</f>
        <v>-20.823828568353619</v>
      </c>
      <c r="L5">
        <f>L4+1</f>
        <v>2</v>
      </c>
      <c r="M5">
        <f t="shared" ref="M5:M36" si="4">C5</f>
        <v>-16</v>
      </c>
      <c r="N5">
        <f t="shared" ref="N5:N55" si="5">D5</f>
        <v>109.05200000000001</v>
      </c>
      <c r="O5">
        <f t="shared" si="0"/>
        <v>-20.67382856835362</v>
      </c>
      <c r="Q5">
        <f>Q4+1</f>
        <v>55</v>
      </c>
      <c r="R5">
        <v>-16</v>
      </c>
      <c r="S5">
        <f t="shared" si="1"/>
        <v>109.05200000000001</v>
      </c>
      <c r="T5">
        <f t="shared" ref="T5:T15" si="6">VLOOKUP(R5,$M$4:$O$55,3, FALSE)+2.5</f>
        <v>-18.17382856835362</v>
      </c>
      <c r="V5">
        <f>V4+1</f>
        <v>67</v>
      </c>
      <c r="W5">
        <v>0</v>
      </c>
      <c r="X5">
        <f t="shared" si="2"/>
        <v>125.05200000000001</v>
      </c>
      <c r="Y5">
        <f t="shared" ref="Y5:Y10" si="7">VLOOKUP(W5,$M$4:$O$55,3, FALSE)+Z5</f>
        <v>-21.316287891270719</v>
      </c>
      <c r="Z5">
        <v>0.75</v>
      </c>
      <c r="AC5">
        <f>AC4+1</f>
        <v>75</v>
      </c>
      <c r="AD5">
        <f t="shared" ref="AD5:AD36" si="8">C5</f>
        <v>-16</v>
      </c>
      <c r="AE5">
        <f t="shared" ref="AE5:AE55" si="9">D5</f>
        <v>109.05200000000001</v>
      </c>
      <c r="AF5">
        <f t="shared" ref="AF5:AF55" si="10">J5+0.25</f>
        <v>-20.573828568353619</v>
      </c>
    </row>
    <row r="6" spans="2:32">
      <c r="C6">
        <v>-15</v>
      </c>
      <c r="D6">
        <v>110.05200000000001</v>
      </c>
      <c r="E6">
        <v>-20.798302852644103</v>
      </c>
      <c r="I6">
        <f t="shared" si="3"/>
        <v>-15</v>
      </c>
      <c r="J6" s="4">
        <f>E6</f>
        <v>-20.798302852644103</v>
      </c>
      <c r="L6">
        <f t="shared" ref="L6:L55" si="11">L5+1</f>
        <v>3</v>
      </c>
      <c r="M6">
        <f t="shared" si="4"/>
        <v>-15</v>
      </c>
      <c r="N6">
        <f t="shared" si="5"/>
        <v>110.05200000000001</v>
      </c>
      <c r="O6">
        <f t="shared" si="0"/>
        <v>-20.648302852644104</v>
      </c>
      <c r="Q6">
        <f t="shared" ref="Q6:Q15" si="12">Q5+1</f>
        <v>56</v>
      </c>
      <c r="R6">
        <v>-12</v>
      </c>
      <c r="S6">
        <f t="shared" si="1"/>
        <v>113.05200000000001</v>
      </c>
      <c r="T6">
        <f t="shared" si="6"/>
        <v>-18.126796279295561</v>
      </c>
      <c r="V6">
        <f t="shared" ref="V6:V10" si="13">V5+1</f>
        <v>68</v>
      </c>
      <c r="W6">
        <v>0</v>
      </c>
      <c r="X6">
        <f t="shared" si="2"/>
        <v>125.05200000000001</v>
      </c>
      <c r="Y6">
        <f t="shared" si="7"/>
        <v>-21.016287891270718</v>
      </c>
      <c r="Z6">
        <v>1.05</v>
      </c>
      <c r="AC6">
        <f t="shared" ref="AC6:AC55" si="14">AC5+1</f>
        <v>76</v>
      </c>
      <c r="AD6">
        <f t="shared" si="8"/>
        <v>-15</v>
      </c>
      <c r="AE6">
        <f t="shared" si="9"/>
        <v>110.05200000000001</v>
      </c>
      <c r="AF6">
        <f t="shared" si="10"/>
        <v>-20.548302852644103</v>
      </c>
    </row>
    <row r="7" spans="2:32">
      <c r="C7">
        <v>-14</v>
      </c>
      <c r="D7">
        <v>111.05200000000001</v>
      </c>
      <c r="E7">
        <v>-20.825873935181793</v>
      </c>
      <c r="I7">
        <f t="shared" si="3"/>
        <v>-14</v>
      </c>
      <c r="J7" s="4">
        <f t="shared" ref="J7:J8" si="15">E7</f>
        <v>-20.825873935181793</v>
      </c>
      <c r="L7">
        <f t="shared" si="11"/>
        <v>4</v>
      </c>
      <c r="M7">
        <f t="shared" si="4"/>
        <v>-14</v>
      </c>
      <c r="N7">
        <f t="shared" si="5"/>
        <v>111.05200000000001</v>
      </c>
      <c r="O7">
        <f t="shared" si="0"/>
        <v>-20.675873935181794</v>
      </c>
      <c r="Q7">
        <f t="shared" si="12"/>
        <v>57</v>
      </c>
      <c r="R7">
        <v>-9</v>
      </c>
      <c r="S7">
        <f t="shared" si="1"/>
        <v>116.05200000000001</v>
      </c>
      <c r="T7">
        <f t="shared" si="6"/>
        <v>-18.117045574740473</v>
      </c>
      <c r="V7">
        <f t="shared" si="13"/>
        <v>69</v>
      </c>
      <c r="W7">
        <v>0</v>
      </c>
      <c r="X7">
        <f t="shared" si="2"/>
        <v>125.05200000000001</v>
      </c>
      <c r="Y7">
        <f t="shared" si="7"/>
        <v>-20.716287891270717</v>
      </c>
      <c r="Z7">
        <v>1.35</v>
      </c>
      <c r="AC7">
        <f t="shared" si="14"/>
        <v>77</v>
      </c>
      <c r="AD7">
        <f t="shared" si="8"/>
        <v>-14</v>
      </c>
      <c r="AE7">
        <f t="shared" si="9"/>
        <v>111.05200000000001</v>
      </c>
      <c r="AF7">
        <f t="shared" si="10"/>
        <v>-20.575873935181793</v>
      </c>
    </row>
    <row r="8" spans="2:32">
      <c r="C8">
        <v>-13</v>
      </c>
      <c r="D8">
        <v>112.05200000000001</v>
      </c>
      <c r="E8">
        <v>-20.771763832728478</v>
      </c>
      <c r="I8">
        <f t="shared" si="3"/>
        <v>-13</v>
      </c>
      <c r="J8" s="4">
        <f t="shared" si="15"/>
        <v>-20.771763832728478</v>
      </c>
      <c r="L8">
        <f t="shared" si="11"/>
        <v>5</v>
      </c>
      <c r="M8">
        <f t="shared" si="4"/>
        <v>-13</v>
      </c>
      <c r="N8">
        <f t="shared" si="5"/>
        <v>112.05200000000001</v>
      </c>
      <c r="O8">
        <f t="shared" si="0"/>
        <v>-20.62176383272848</v>
      </c>
      <c r="Q8">
        <f t="shared" si="12"/>
        <v>58</v>
      </c>
      <c r="R8">
        <v>-6</v>
      </c>
      <c r="S8">
        <f t="shared" si="1"/>
        <v>119.05200000000001</v>
      </c>
      <c r="T8">
        <f t="shared" si="6"/>
        <v>-18.878072342321207</v>
      </c>
      <c r="V8">
        <f t="shared" si="13"/>
        <v>70</v>
      </c>
      <c r="W8">
        <v>0</v>
      </c>
      <c r="X8">
        <f t="shared" si="2"/>
        <v>125.05200000000001</v>
      </c>
      <c r="Y8">
        <f t="shared" si="7"/>
        <v>-20.41628789127072</v>
      </c>
      <c r="Z8">
        <v>1.65</v>
      </c>
      <c r="AC8">
        <f t="shared" si="14"/>
        <v>78</v>
      </c>
      <c r="AD8">
        <f t="shared" si="8"/>
        <v>-13</v>
      </c>
      <c r="AE8">
        <f t="shared" si="9"/>
        <v>112.05200000000001</v>
      </c>
      <c r="AF8">
        <f t="shared" si="10"/>
        <v>-20.521763832728478</v>
      </c>
    </row>
    <row r="9" spans="2:32">
      <c r="B9">
        <v>-20.75</v>
      </c>
      <c r="C9">
        <v>-12</v>
      </c>
      <c r="D9">
        <v>113.05200000000001</v>
      </c>
      <c r="E9">
        <v>-20.763389016561398</v>
      </c>
      <c r="G9">
        <f>'980029'!H500</f>
        <v>-20.77679627929556</v>
      </c>
      <c r="H9">
        <f>G9-E9</f>
        <v>-1.3407262734162373E-2</v>
      </c>
      <c r="I9">
        <f t="shared" si="3"/>
        <v>-12</v>
      </c>
      <c r="J9" s="3">
        <f>G9</f>
        <v>-20.77679627929556</v>
      </c>
      <c r="L9">
        <f t="shared" si="11"/>
        <v>6</v>
      </c>
      <c r="M9">
        <f t="shared" si="4"/>
        <v>-12</v>
      </c>
      <c r="N9">
        <f t="shared" si="5"/>
        <v>113.05200000000001</v>
      </c>
      <c r="O9">
        <f t="shared" si="0"/>
        <v>-20.626796279295561</v>
      </c>
      <c r="Q9">
        <f t="shared" si="12"/>
        <v>59</v>
      </c>
      <c r="R9">
        <v>-3</v>
      </c>
      <c r="S9">
        <f t="shared" si="1"/>
        <v>122.05200000000001</v>
      </c>
      <c r="T9">
        <f t="shared" si="6"/>
        <v>-19.40082149983839</v>
      </c>
      <c r="V9">
        <f t="shared" si="13"/>
        <v>71</v>
      </c>
      <c r="W9">
        <v>0</v>
      </c>
      <c r="X9">
        <f t="shared" si="2"/>
        <v>125.05200000000001</v>
      </c>
      <c r="Y9">
        <f t="shared" si="7"/>
        <v>-20.116287891270719</v>
      </c>
      <c r="Z9">
        <v>1.95</v>
      </c>
      <c r="AC9">
        <f t="shared" si="14"/>
        <v>79</v>
      </c>
      <c r="AD9">
        <f t="shared" si="8"/>
        <v>-12</v>
      </c>
      <c r="AE9">
        <f t="shared" si="9"/>
        <v>113.05200000000001</v>
      </c>
      <c r="AF9">
        <f t="shared" si="10"/>
        <v>-20.52679627929556</v>
      </c>
    </row>
    <row r="10" spans="2:32">
      <c r="C10">
        <v>-11</v>
      </c>
      <c r="D10">
        <v>114.05200000000001</v>
      </c>
      <c r="E10">
        <v>-20.741439332727992</v>
      </c>
      <c r="I10">
        <f t="shared" si="3"/>
        <v>-11</v>
      </c>
      <c r="J10" s="4">
        <f>E10</f>
        <v>-20.741439332727992</v>
      </c>
      <c r="L10">
        <f t="shared" si="11"/>
        <v>7</v>
      </c>
      <c r="M10">
        <f t="shared" si="4"/>
        <v>-11</v>
      </c>
      <c r="N10">
        <f t="shared" si="5"/>
        <v>114.05200000000001</v>
      </c>
      <c r="O10">
        <f t="shared" si="0"/>
        <v>-20.591439332727994</v>
      </c>
      <c r="Q10">
        <f t="shared" si="12"/>
        <v>60</v>
      </c>
      <c r="R10">
        <v>0</v>
      </c>
      <c r="S10">
        <f t="shared" si="1"/>
        <v>125.05200000000001</v>
      </c>
      <c r="T10">
        <f t="shared" si="6"/>
        <v>-19.566287891270719</v>
      </c>
      <c r="V10">
        <f t="shared" si="13"/>
        <v>72</v>
      </c>
      <c r="W10">
        <v>0</v>
      </c>
      <c r="X10">
        <f t="shared" si="2"/>
        <v>125.05200000000001</v>
      </c>
      <c r="Y10">
        <f t="shared" si="7"/>
        <v>-19.816287891270719</v>
      </c>
      <c r="Z10">
        <v>2.25</v>
      </c>
      <c r="AC10">
        <f t="shared" si="14"/>
        <v>80</v>
      </c>
      <c r="AD10">
        <f t="shared" si="8"/>
        <v>-11</v>
      </c>
      <c r="AE10">
        <f t="shared" si="9"/>
        <v>114.05200000000001</v>
      </c>
      <c r="AF10">
        <f t="shared" si="10"/>
        <v>-20.491439332727992</v>
      </c>
    </row>
    <row r="11" spans="2:32">
      <c r="C11">
        <v>-10</v>
      </c>
      <c r="D11">
        <v>115.05200000000001</v>
      </c>
      <c r="E11">
        <v>-20.687896624164512</v>
      </c>
      <c r="I11">
        <f t="shared" si="3"/>
        <v>-10</v>
      </c>
      <c r="J11" s="4">
        <f t="shared" ref="J11:J55" si="16">E11</f>
        <v>-20.687896624164512</v>
      </c>
      <c r="L11">
        <f t="shared" si="11"/>
        <v>8</v>
      </c>
      <c r="M11">
        <f t="shared" si="4"/>
        <v>-10</v>
      </c>
      <c r="N11">
        <f t="shared" si="5"/>
        <v>115.05200000000001</v>
      </c>
      <c r="O11">
        <f t="shared" si="0"/>
        <v>-20.537896624164514</v>
      </c>
      <c r="Q11">
        <f t="shared" si="12"/>
        <v>61</v>
      </c>
      <c r="R11">
        <v>3</v>
      </c>
      <c r="S11">
        <f t="shared" si="1"/>
        <v>128.053</v>
      </c>
      <c r="T11">
        <f t="shared" si="6"/>
        <v>-19.428557804736013</v>
      </c>
      <c r="AC11">
        <f t="shared" si="14"/>
        <v>81</v>
      </c>
      <c r="AD11">
        <f t="shared" si="8"/>
        <v>-10</v>
      </c>
      <c r="AE11">
        <f t="shared" si="9"/>
        <v>115.05200000000001</v>
      </c>
      <c r="AF11">
        <f t="shared" si="10"/>
        <v>-20.437896624164512</v>
      </c>
    </row>
    <row r="12" spans="2:32">
      <c r="C12">
        <v>-9</v>
      </c>
      <c r="D12">
        <v>116.05200000000001</v>
      </c>
      <c r="E12">
        <v>-20.767045574740472</v>
      </c>
      <c r="I12">
        <f t="shared" si="3"/>
        <v>-9</v>
      </c>
      <c r="J12" s="4">
        <f t="shared" si="16"/>
        <v>-20.767045574740472</v>
      </c>
      <c r="L12">
        <f t="shared" si="11"/>
        <v>9</v>
      </c>
      <c r="M12">
        <f t="shared" si="4"/>
        <v>-9</v>
      </c>
      <c r="N12">
        <f t="shared" si="5"/>
        <v>116.05200000000001</v>
      </c>
      <c r="O12">
        <f t="shared" si="0"/>
        <v>-20.617045574740473</v>
      </c>
      <c r="Q12">
        <f t="shared" si="12"/>
        <v>62</v>
      </c>
      <c r="R12">
        <v>6</v>
      </c>
      <c r="S12">
        <f t="shared" si="1"/>
        <v>131.053</v>
      </c>
      <c r="T12">
        <f t="shared" si="6"/>
        <v>-19.05</v>
      </c>
      <c r="X12" t="s">
        <v>68</v>
      </c>
      <c r="Y12">
        <f>MAX(Y4:Y10)</f>
        <v>-19.816287891270719</v>
      </c>
      <c r="AC12">
        <f t="shared" si="14"/>
        <v>82</v>
      </c>
      <c r="AD12">
        <f t="shared" si="8"/>
        <v>-9</v>
      </c>
      <c r="AE12">
        <f t="shared" si="9"/>
        <v>116.05200000000001</v>
      </c>
      <c r="AF12">
        <f t="shared" si="10"/>
        <v>-20.517045574740472</v>
      </c>
    </row>
    <row r="13" spans="2:32">
      <c r="C13">
        <v>-8</v>
      </c>
      <c r="D13">
        <v>117.05200000000001</v>
      </c>
      <c r="E13">
        <v>-21.084412578501208</v>
      </c>
      <c r="I13">
        <f t="shared" si="3"/>
        <v>-8</v>
      </c>
      <c r="J13" s="4">
        <f t="shared" si="16"/>
        <v>-21.084412578501208</v>
      </c>
      <c r="L13">
        <f t="shared" si="11"/>
        <v>10</v>
      </c>
      <c r="M13">
        <f t="shared" si="4"/>
        <v>-8</v>
      </c>
      <c r="N13">
        <f t="shared" si="5"/>
        <v>117.05200000000001</v>
      </c>
      <c r="O13">
        <f t="shared" si="0"/>
        <v>-20.93441257850121</v>
      </c>
      <c r="Q13">
        <f t="shared" si="12"/>
        <v>63</v>
      </c>
      <c r="R13">
        <v>9</v>
      </c>
      <c r="S13">
        <f t="shared" si="1"/>
        <v>134.053</v>
      </c>
      <c r="T13">
        <f t="shared" si="6"/>
        <v>-18.420656156357282</v>
      </c>
      <c r="X13" t="s">
        <v>89</v>
      </c>
      <c r="Y13">
        <f>MIN(Y4:Y10)</f>
        <v>-21.616287891270719</v>
      </c>
      <c r="AC13">
        <f t="shared" si="14"/>
        <v>83</v>
      </c>
      <c r="AD13">
        <f t="shared" si="8"/>
        <v>-8</v>
      </c>
      <c r="AE13">
        <f t="shared" si="9"/>
        <v>117.05200000000001</v>
      </c>
      <c r="AF13">
        <f t="shared" si="10"/>
        <v>-20.834412578501208</v>
      </c>
    </row>
    <row r="14" spans="2:32">
      <c r="C14">
        <v>-7</v>
      </c>
      <c r="D14">
        <v>118.05200000000001</v>
      </c>
      <c r="E14">
        <v>-21.327523886124581</v>
      </c>
      <c r="I14">
        <f t="shared" si="3"/>
        <v>-7</v>
      </c>
      <c r="J14" s="4">
        <f t="shared" si="16"/>
        <v>-21.327523886124581</v>
      </c>
      <c r="L14">
        <f t="shared" si="11"/>
        <v>11</v>
      </c>
      <c r="M14">
        <f t="shared" si="4"/>
        <v>-7</v>
      </c>
      <c r="N14">
        <f t="shared" si="5"/>
        <v>118.05200000000001</v>
      </c>
      <c r="O14">
        <f t="shared" si="0"/>
        <v>-21.177523886124582</v>
      </c>
      <c r="Q14">
        <f t="shared" si="12"/>
        <v>64</v>
      </c>
      <c r="R14">
        <v>12</v>
      </c>
      <c r="S14">
        <f t="shared" si="1"/>
        <v>137.053</v>
      </c>
      <c r="T14">
        <f t="shared" si="6"/>
        <v>-18.597049720421083</v>
      </c>
      <c r="AC14">
        <f t="shared" si="14"/>
        <v>84</v>
      </c>
      <c r="AD14">
        <f t="shared" si="8"/>
        <v>-7</v>
      </c>
      <c r="AE14">
        <f t="shared" si="9"/>
        <v>118.05200000000001</v>
      </c>
      <c r="AF14">
        <f t="shared" si="10"/>
        <v>-21.077523886124581</v>
      </c>
    </row>
    <row r="15" spans="2:32">
      <c r="C15">
        <v>-6</v>
      </c>
      <c r="D15">
        <v>119.05200000000001</v>
      </c>
      <c r="E15">
        <v>-21.528072342321206</v>
      </c>
      <c r="I15">
        <f t="shared" si="3"/>
        <v>-6</v>
      </c>
      <c r="J15" s="4">
        <f t="shared" si="16"/>
        <v>-21.528072342321206</v>
      </c>
      <c r="L15">
        <f t="shared" si="11"/>
        <v>12</v>
      </c>
      <c r="M15">
        <f t="shared" si="4"/>
        <v>-6</v>
      </c>
      <c r="N15">
        <f t="shared" si="5"/>
        <v>119.05200000000001</v>
      </c>
      <c r="O15">
        <f t="shared" si="0"/>
        <v>-21.378072342321207</v>
      </c>
      <c r="Q15">
        <f t="shared" si="12"/>
        <v>65</v>
      </c>
      <c r="R15">
        <v>16</v>
      </c>
      <c r="S15">
        <f t="shared" si="1"/>
        <v>141.053</v>
      </c>
      <c r="T15">
        <f t="shared" si="6"/>
        <v>-18.766682247858107</v>
      </c>
      <c r="AC15">
        <f t="shared" si="14"/>
        <v>85</v>
      </c>
      <c r="AD15">
        <f t="shared" si="8"/>
        <v>-6</v>
      </c>
      <c r="AE15">
        <f t="shared" si="9"/>
        <v>119.05200000000001</v>
      </c>
      <c r="AF15">
        <f t="shared" si="10"/>
        <v>-21.278072342321206</v>
      </c>
    </row>
    <row r="16" spans="2:32">
      <c r="C16">
        <v>-5</v>
      </c>
      <c r="D16">
        <v>120.05200000000001</v>
      </c>
      <c r="E16">
        <v>-21.619544174147769</v>
      </c>
      <c r="I16">
        <f t="shared" si="3"/>
        <v>-5</v>
      </c>
      <c r="J16" s="4">
        <f t="shared" si="16"/>
        <v>-21.619544174147769</v>
      </c>
      <c r="L16">
        <f t="shared" si="11"/>
        <v>13</v>
      </c>
      <c r="M16">
        <f t="shared" si="4"/>
        <v>-5</v>
      </c>
      <c r="N16">
        <f t="shared" si="5"/>
        <v>120.05200000000001</v>
      </c>
      <c r="O16">
        <f t="shared" si="0"/>
        <v>-21.469544174147771</v>
      </c>
      <c r="AC16">
        <f t="shared" si="14"/>
        <v>86</v>
      </c>
      <c r="AD16">
        <f t="shared" si="8"/>
        <v>-5</v>
      </c>
      <c r="AE16">
        <f t="shared" si="9"/>
        <v>120.05200000000001</v>
      </c>
      <c r="AF16">
        <f t="shared" si="10"/>
        <v>-21.369544174147769</v>
      </c>
    </row>
    <row r="17" spans="3:32">
      <c r="C17">
        <v>-4</v>
      </c>
      <c r="D17">
        <v>121.05200000000001</v>
      </c>
      <c r="E17">
        <v>-21.814212039665136</v>
      </c>
      <c r="I17">
        <f t="shared" si="3"/>
        <v>-4</v>
      </c>
      <c r="J17" s="4">
        <f t="shared" si="16"/>
        <v>-21.814212039665136</v>
      </c>
      <c r="L17">
        <f t="shared" si="11"/>
        <v>14</v>
      </c>
      <c r="M17">
        <f t="shared" si="4"/>
        <v>-4</v>
      </c>
      <c r="N17">
        <f t="shared" si="5"/>
        <v>121.05200000000001</v>
      </c>
      <c r="O17">
        <f t="shared" si="0"/>
        <v>-21.664212039665138</v>
      </c>
      <c r="S17" t="s">
        <v>68</v>
      </c>
      <c r="T17">
        <f>MAX(T4:T16)</f>
        <v>-18.117045574740473</v>
      </c>
      <c r="AC17">
        <f t="shared" si="14"/>
        <v>87</v>
      </c>
      <c r="AD17">
        <f t="shared" si="8"/>
        <v>-4</v>
      </c>
      <c r="AE17">
        <f t="shared" si="9"/>
        <v>121.05200000000001</v>
      </c>
      <c r="AF17">
        <f t="shared" si="10"/>
        <v>-21.564212039665136</v>
      </c>
    </row>
    <row r="18" spans="3:32">
      <c r="C18">
        <v>-3</v>
      </c>
      <c r="D18">
        <v>122.05200000000001</v>
      </c>
      <c r="E18">
        <v>-22.050821499838388</v>
      </c>
      <c r="I18">
        <f t="shared" si="3"/>
        <v>-3</v>
      </c>
      <c r="J18" s="4">
        <f t="shared" si="16"/>
        <v>-22.050821499838388</v>
      </c>
      <c r="L18">
        <f t="shared" si="11"/>
        <v>15</v>
      </c>
      <c r="M18">
        <f t="shared" si="4"/>
        <v>-3</v>
      </c>
      <c r="N18">
        <f t="shared" si="5"/>
        <v>122.05200000000001</v>
      </c>
      <c r="O18">
        <f t="shared" si="0"/>
        <v>-21.90082149983839</v>
      </c>
      <c r="S18" t="s">
        <v>89</v>
      </c>
      <c r="T18">
        <f>MIN(T4:T15)</f>
        <v>-19.566287891270719</v>
      </c>
      <c r="AC18">
        <f t="shared" si="14"/>
        <v>88</v>
      </c>
      <c r="AD18">
        <f t="shared" si="8"/>
        <v>-3</v>
      </c>
      <c r="AE18">
        <f t="shared" si="9"/>
        <v>122.05200000000001</v>
      </c>
      <c r="AF18">
        <f t="shared" si="10"/>
        <v>-21.800821499838388</v>
      </c>
    </row>
    <row r="19" spans="3:32">
      <c r="C19">
        <v>-2</v>
      </c>
      <c r="D19">
        <v>123.05200000000001</v>
      </c>
      <c r="E19">
        <v>-22.085635110885281</v>
      </c>
      <c r="I19">
        <f t="shared" si="3"/>
        <v>-2</v>
      </c>
      <c r="J19" s="4">
        <f t="shared" si="16"/>
        <v>-22.085635110885281</v>
      </c>
      <c r="L19">
        <f t="shared" si="11"/>
        <v>16</v>
      </c>
      <c r="M19">
        <f t="shared" si="4"/>
        <v>-2</v>
      </c>
      <c r="N19">
        <f t="shared" si="5"/>
        <v>123.05200000000001</v>
      </c>
      <c r="O19">
        <f t="shared" si="0"/>
        <v>-21.935635110885283</v>
      </c>
      <c r="W19">
        <f>220/34*153</f>
        <v>990</v>
      </c>
      <c r="AC19">
        <f t="shared" si="14"/>
        <v>89</v>
      </c>
      <c r="AD19">
        <f t="shared" si="8"/>
        <v>-2</v>
      </c>
      <c r="AE19">
        <f t="shared" si="9"/>
        <v>123.05200000000001</v>
      </c>
      <c r="AF19">
        <f t="shared" si="10"/>
        <v>-21.835635110885281</v>
      </c>
    </row>
    <row r="20" spans="3:32">
      <c r="C20">
        <v>-1</v>
      </c>
      <c r="D20">
        <v>124.05200000000001</v>
      </c>
      <c r="E20">
        <v>-22.116015383183012</v>
      </c>
      <c r="I20">
        <f t="shared" si="3"/>
        <v>-1</v>
      </c>
      <c r="J20" s="4">
        <f t="shared" si="16"/>
        <v>-22.116015383183012</v>
      </c>
      <c r="L20">
        <f t="shared" si="11"/>
        <v>17</v>
      </c>
      <c r="M20">
        <f t="shared" si="4"/>
        <v>-1</v>
      </c>
      <c r="N20">
        <f t="shared" si="5"/>
        <v>124.05200000000001</v>
      </c>
      <c r="O20">
        <f t="shared" si="0"/>
        <v>-21.966015383183013</v>
      </c>
      <c r="W20">
        <f>W19*125/3600</f>
        <v>34.375</v>
      </c>
      <c r="Y20">
        <f>350/54*34000</f>
        <v>220370.37037037039</v>
      </c>
      <c r="AC20">
        <f t="shared" si="14"/>
        <v>90</v>
      </c>
      <c r="AD20">
        <f t="shared" si="8"/>
        <v>-1</v>
      </c>
      <c r="AE20">
        <f t="shared" si="9"/>
        <v>124.05200000000001</v>
      </c>
      <c r="AF20">
        <f t="shared" si="10"/>
        <v>-21.866015383183012</v>
      </c>
    </row>
    <row r="21" spans="3:32">
      <c r="C21">
        <v>0</v>
      </c>
      <c r="D21">
        <v>125.05200000000001</v>
      </c>
      <c r="E21">
        <v>-22.216287891270717</v>
      </c>
      <c r="I21">
        <f t="shared" si="3"/>
        <v>0</v>
      </c>
      <c r="J21" s="4">
        <f t="shared" si="16"/>
        <v>-22.216287891270717</v>
      </c>
      <c r="L21">
        <f t="shared" si="11"/>
        <v>18</v>
      </c>
      <c r="M21">
        <f t="shared" si="4"/>
        <v>0</v>
      </c>
      <c r="N21">
        <f t="shared" si="5"/>
        <v>125.05200000000001</v>
      </c>
      <c r="O21">
        <f t="shared" si="0"/>
        <v>-22.066287891270719</v>
      </c>
      <c r="S21" s="3" t="s">
        <v>68</v>
      </c>
      <c r="T21" s="3">
        <v>-17.940000000000001</v>
      </c>
      <c r="AC21">
        <f t="shared" si="14"/>
        <v>91</v>
      </c>
      <c r="AD21">
        <f t="shared" si="8"/>
        <v>0</v>
      </c>
      <c r="AE21">
        <f t="shared" si="9"/>
        <v>125.05200000000001</v>
      </c>
      <c r="AF21">
        <f t="shared" si="10"/>
        <v>-21.966287891270717</v>
      </c>
    </row>
    <row r="22" spans="3:32">
      <c r="C22">
        <v>1</v>
      </c>
      <c r="D22">
        <v>126.05200000000001</v>
      </c>
      <c r="E22">
        <v>-22.202265389314096</v>
      </c>
      <c r="I22">
        <f t="shared" si="3"/>
        <v>1</v>
      </c>
      <c r="J22" s="4">
        <f t="shared" si="16"/>
        <v>-22.202265389314096</v>
      </c>
      <c r="L22">
        <f t="shared" si="11"/>
        <v>19</v>
      </c>
      <c r="M22">
        <f t="shared" si="4"/>
        <v>1</v>
      </c>
      <c r="N22">
        <f t="shared" si="5"/>
        <v>126.05200000000001</v>
      </c>
      <c r="O22">
        <f t="shared" si="0"/>
        <v>-22.052265389314098</v>
      </c>
      <c r="AC22">
        <f t="shared" si="14"/>
        <v>92</v>
      </c>
      <c r="AD22">
        <f t="shared" si="8"/>
        <v>1</v>
      </c>
      <c r="AE22">
        <f t="shared" si="9"/>
        <v>126.05200000000001</v>
      </c>
      <c r="AF22">
        <f t="shared" si="10"/>
        <v>-21.952265389314096</v>
      </c>
    </row>
    <row r="23" spans="3:32">
      <c r="C23">
        <v>2</v>
      </c>
      <c r="D23">
        <v>127.05200000000001</v>
      </c>
      <c r="E23">
        <v>-22.134823193708751</v>
      </c>
      <c r="I23">
        <f t="shared" si="3"/>
        <v>2</v>
      </c>
      <c r="J23" s="4">
        <f t="shared" si="16"/>
        <v>-22.134823193708751</v>
      </c>
      <c r="L23">
        <f t="shared" si="11"/>
        <v>20</v>
      </c>
      <c r="M23">
        <f t="shared" si="4"/>
        <v>2</v>
      </c>
      <c r="N23">
        <f t="shared" si="5"/>
        <v>127.05200000000001</v>
      </c>
      <c r="O23">
        <f t="shared" si="0"/>
        <v>-21.984823193708753</v>
      </c>
      <c r="AC23">
        <f t="shared" si="14"/>
        <v>93</v>
      </c>
      <c r="AD23">
        <f t="shared" si="8"/>
        <v>2</v>
      </c>
      <c r="AE23">
        <f t="shared" si="9"/>
        <v>127.05200000000001</v>
      </c>
      <c r="AF23">
        <f t="shared" si="10"/>
        <v>-21.884823193708751</v>
      </c>
    </row>
    <row r="24" spans="3:32">
      <c r="C24">
        <v>3</v>
      </c>
      <c r="D24">
        <v>128.053</v>
      </c>
      <c r="E24">
        <v>-22.078557804736011</v>
      </c>
      <c r="I24">
        <f t="shared" si="3"/>
        <v>3</v>
      </c>
      <c r="J24" s="4">
        <f t="shared" si="16"/>
        <v>-22.078557804736011</v>
      </c>
      <c r="L24">
        <f t="shared" si="11"/>
        <v>21</v>
      </c>
      <c r="M24">
        <f t="shared" si="4"/>
        <v>3</v>
      </c>
      <c r="N24">
        <f t="shared" si="5"/>
        <v>128.053</v>
      </c>
      <c r="O24">
        <f t="shared" si="0"/>
        <v>-21.928557804736013</v>
      </c>
      <c r="AC24">
        <f t="shared" si="14"/>
        <v>94</v>
      </c>
      <c r="AD24">
        <f t="shared" si="8"/>
        <v>3</v>
      </c>
      <c r="AE24">
        <f t="shared" si="9"/>
        <v>128.053</v>
      </c>
      <c r="AF24">
        <f t="shared" si="10"/>
        <v>-21.828557804736011</v>
      </c>
    </row>
    <row r="25" spans="3:32">
      <c r="C25">
        <v>4</v>
      </c>
      <c r="D25">
        <v>129.053</v>
      </c>
      <c r="E25">
        <v>-21.93373494736645</v>
      </c>
      <c r="I25">
        <f t="shared" si="3"/>
        <v>4</v>
      </c>
      <c r="J25" s="4">
        <f t="shared" si="16"/>
        <v>-21.93373494736645</v>
      </c>
      <c r="L25">
        <f t="shared" si="11"/>
        <v>22</v>
      </c>
      <c r="M25">
        <f t="shared" si="4"/>
        <v>4</v>
      </c>
      <c r="N25">
        <f t="shared" si="5"/>
        <v>129.053</v>
      </c>
      <c r="O25">
        <f t="shared" si="0"/>
        <v>-21.783734947366451</v>
      </c>
      <c r="AC25">
        <f t="shared" si="14"/>
        <v>95</v>
      </c>
      <c r="AD25">
        <f t="shared" si="8"/>
        <v>4</v>
      </c>
      <c r="AE25">
        <f t="shared" si="9"/>
        <v>129.053</v>
      </c>
      <c r="AF25">
        <f t="shared" si="10"/>
        <v>-21.68373494736645</v>
      </c>
    </row>
    <row r="26" spans="3:32">
      <c r="C26">
        <v>5</v>
      </c>
      <c r="D26">
        <v>130.053</v>
      </c>
      <c r="E26" s="3">
        <v>-21.85</v>
      </c>
      <c r="F26" s="3"/>
      <c r="G26" s="3"/>
      <c r="I26">
        <f t="shared" si="3"/>
        <v>5</v>
      </c>
      <c r="J26" s="4">
        <f t="shared" si="16"/>
        <v>-21.85</v>
      </c>
      <c r="L26">
        <f t="shared" si="11"/>
        <v>23</v>
      </c>
      <c r="M26">
        <f t="shared" si="4"/>
        <v>5</v>
      </c>
      <c r="N26">
        <f t="shared" si="5"/>
        <v>130.053</v>
      </c>
      <c r="O26">
        <f t="shared" si="0"/>
        <v>-21.700000000000003</v>
      </c>
      <c r="AC26">
        <f t="shared" si="14"/>
        <v>96</v>
      </c>
      <c r="AD26">
        <f t="shared" si="8"/>
        <v>5</v>
      </c>
      <c r="AE26">
        <f t="shared" si="9"/>
        <v>130.053</v>
      </c>
      <c r="AF26">
        <f t="shared" si="10"/>
        <v>-21.6</v>
      </c>
    </row>
    <row r="27" spans="3:32">
      <c r="C27">
        <v>6</v>
      </c>
      <c r="D27">
        <v>131.053</v>
      </c>
      <c r="E27" s="3">
        <v>-21.7</v>
      </c>
      <c r="F27" s="3"/>
      <c r="G27" s="3"/>
      <c r="I27">
        <f t="shared" si="3"/>
        <v>6</v>
      </c>
      <c r="J27" s="4">
        <f t="shared" si="16"/>
        <v>-21.7</v>
      </c>
      <c r="L27">
        <f t="shared" si="11"/>
        <v>24</v>
      </c>
      <c r="M27">
        <f t="shared" si="4"/>
        <v>6</v>
      </c>
      <c r="N27">
        <f t="shared" si="5"/>
        <v>131.053</v>
      </c>
      <c r="O27">
        <f t="shared" si="0"/>
        <v>-21.55</v>
      </c>
      <c r="AC27">
        <f t="shared" si="14"/>
        <v>97</v>
      </c>
      <c r="AD27">
        <f t="shared" si="8"/>
        <v>6</v>
      </c>
      <c r="AE27">
        <f t="shared" si="9"/>
        <v>131.053</v>
      </c>
      <c r="AF27">
        <f t="shared" si="10"/>
        <v>-21.45</v>
      </c>
    </row>
    <row r="28" spans="3:32">
      <c r="C28">
        <v>7</v>
      </c>
      <c r="D28">
        <v>132.053</v>
      </c>
      <c r="E28">
        <v>-21.622861373803133</v>
      </c>
      <c r="I28">
        <f t="shared" si="3"/>
        <v>7</v>
      </c>
      <c r="J28" s="4">
        <f t="shared" si="16"/>
        <v>-21.622861373803133</v>
      </c>
      <c r="L28">
        <f t="shared" si="11"/>
        <v>25</v>
      </c>
      <c r="M28">
        <f t="shared" si="4"/>
        <v>7</v>
      </c>
      <c r="N28">
        <f t="shared" si="5"/>
        <v>132.053</v>
      </c>
      <c r="O28">
        <f t="shared" si="0"/>
        <v>-21.472861373803134</v>
      </c>
      <c r="AC28">
        <f t="shared" si="14"/>
        <v>98</v>
      </c>
      <c r="AD28">
        <f t="shared" si="8"/>
        <v>7</v>
      </c>
      <c r="AE28">
        <f t="shared" si="9"/>
        <v>132.053</v>
      </c>
      <c r="AF28">
        <f t="shared" si="10"/>
        <v>-21.372861373803133</v>
      </c>
    </row>
    <row r="29" spans="3:32">
      <c r="C29">
        <v>8</v>
      </c>
      <c r="D29">
        <v>133.053</v>
      </c>
      <c r="E29">
        <v>-21.468661775948075</v>
      </c>
      <c r="I29">
        <f t="shared" si="3"/>
        <v>8</v>
      </c>
      <c r="J29" s="4">
        <f t="shared" si="16"/>
        <v>-21.468661775948075</v>
      </c>
      <c r="L29">
        <f t="shared" si="11"/>
        <v>26</v>
      </c>
      <c r="M29">
        <f t="shared" si="4"/>
        <v>8</v>
      </c>
      <c r="N29">
        <f t="shared" si="5"/>
        <v>133.053</v>
      </c>
      <c r="O29">
        <f t="shared" si="0"/>
        <v>-21.318661775948076</v>
      </c>
      <c r="AC29">
        <f t="shared" si="14"/>
        <v>99</v>
      </c>
      <c r="AD29">
        <f t="shared" si="8"/>
        <v>8</v>
      </c>
      <c r="AE29">
        <f t="shared" si="9"/>
        <v>133.053</v>
      </c>
      <c r="AF29">
        <f t="shared" si="10"/>
        <v>-21.218661775948075</v>
      </c>
    </row>
    <row r="30" spans="3:32">
      <c r="C30">
        <v>9</v>
      </c>
      <c r="D30">
        <v>134.053</v>
      </c>
      <c r="E30">
        <v>-21.070656156357281</v>
      </c>
      <c r="I30">
        <f t="shared" si="3"/>
        <v>9</v>
      </c>
      <c r="J30" s="4">
        <f t="shared" si="16"/>
        <v>-21.070656156357281</v>
      </c>
      <c r="L30">
        <f t="shared" si="11"/>
        <v>27</v>
      </c>
      <c r="M30">
        <f t="shared" si="4"/>
        <v>9</v>
      </c>
      <c r="N30">
        <f t="shared" si="5"/>
        <v>134.053</v>
      </c>
      <c r="O30">
        <f t="shared" si="0"/>
        <v>-20.920656156357282</v>
      </c>
      <c r="AC30">
        <f t="shared" si="14"/>
        <v>100</v>
      </c>
      <c r="AD30">
        <f t="shared" si="8"/>
        <v>9</v>
      </c>
      <c r="AE30">
        <f t="shared" si="9"/>
        <v>134.053</v>
      </c>
      <c r="AF30">
        <f t="shared" si="10"/>
        <v>-20.820656156357281</v>
      </c>
    </row>
    <row r="31" spans="3:32">
      <c r="C31">
        <v>10</v>
      </c>
      <c r="D31">
        <v>135.053</v>
      </c>
      <c r="E31">
        <v>-21.128703576235289</v>
      </c>
      <c r="I31">
        <f t="shared" si="3"/>
        <v>10</v>
      </c>
      <c r="J31" s="4">
        <f t="shared" si="16"/>
        <v>-21.128703576235289</v>
      </c>
      <c r="L31">
        <f t="shared" si="11"/>
        <v>28</v>
      </c>
      <c r="M31">
        <f t="shared" si="4"/>
        <v>10</v>
      </c>
      <c r="N31">
        <f t="shared" si="5"/>
        <v>135.053</v>
      </c>
      <c r="O31">
        <f t="shared" si="0"/>
        <v>-20.97870357623529</v>
      </c>
      <c r="AC31">
        <f t="shared" si="14"/>
        <v>101</v>
      </c>
      <c r="AD31">
        <f t="shared" si="8"/>
        <v>10</v>
      </c>
      <c r="AE31">
        <f t="shared" si="9"/>
        <v>135.053</v>
      </c>
      <c r="AF31">
        <f t="shared" si="10"/>
        <v>-20.878703576235289</v>
      </c>
    </row>
    <row r="32" spans="3:32">
      <c r="C32">
        <v>11</v>
      </c>
      <c r="D32">
        <v>136.053</v>
      </c>
      <c r="E32">
        <v>-21.220902424642098</v>
      </c>
      <c r="I32">
        <f t="shared" si="3"/>
        <v>11</v>
      </c>
      <c r="J32" s="4">
        <f t="shared" si="16"/>
        <v>-21.220902424642098</v>
      </c>
      <c r="L32">
        <f t="shared" si="11"/>
        <v>29</v>
      </c>
      <c r="M32">
        <f t="shared" si="4"/>
        <v>11</v>
      </c>
      <c r="N32">
        <f t="shared" si="5"/>
        <v>136.053</v>
      </c>
      <c r="O32">
        <f t="shared" si="0"/>
        <v>-21.0709024246421</v>
      </c>
      <c r="AC32">
        <f t="shared" si="14"/>
        <v>102</v>
      </c>
      <c r="AD32">
        <f t="shared" si="8"/>
        <v>11</v>
      </c>
      <c r="AE32">
        <f t="shared" si="9"/>
        <v>136.053</v>
      </c>
      <c r="AF32">
        <f t="shared" si="10"/>
        <v>-20.970902424642098</v>
      </c>
    </row>
    <row r="33" spans="3:32">
      <c r="C33">
        <v>12</v>
      </c>
      <c r="D33">
        <v>137.053</v>
      </c>
      <c r="E33">
        <v>-21.248427497953521</v>
      </c>
      <c r="G33">
        <f>'980029'!H689</f>
        <v>-21.247049720421082</v>
      </c>
      <c r="H33">
        <f>G33-E33</f>
        <v>1.3777775324399499E-3</v>
      </c>
      <c r="I33">
        <f t="shared" si="3"/>
        <v>12</v>
      </c>
      <c r="J33" s="3">
        <f>G33</f>
        <v>-21.247049720421082</v>
      </c>
      <c r="L33">
        <f t="shared" si="11"/>
        <v>30</v>
      </c>
      <c r="M33">
        <f t="shared" si="4"/>
        <v>12</v>
      </c>
      <c r="N33">
        <f t="shared" si="5"/>
        <v>137.053</v>
      </c>
      <c r="O33">
        <f t="shared" si="0"/>
        <v>-21.097049720421083</v>
      </c>
      <c r="AC33">
        <f t="shared" si="14"/>
        <v>103</v>
      </c>
      <c r="AD33">
        <f t="shared" si="8"/>
        <v>12</v>
      </c>
      <c r="AE33">
        <f t="shared" si="9"/>
        <v>137.053</v>
      </c>
      <c r="AF33">
        <f t="shared" si="10"/>
        <v>-20.997049720421082</v>
      </c>
    </row>
    <row r="34" spans="3:32">
      <c r="C34">
        <v>13</v>
      </c>
      <c r="D34">
        <v>138.053</v>
      </c>
      <c r="E34">
        <v>-21.311640597517947</v>
      </c>
      <c r="I34">
        <f t="shared" si="3"/>
        <v>13</v>
      </c>
      <c r="J34" s="4">
        <f t="shared" si="16"/>
        <v>-21.311640597517947</v>
      </c>
      <c r="L34">
        <f t="shared" si="11"/>
        <v>31</v>
      </c>
      <c r="M34">
        <f t="shared" si="4"/>
        <v>13</v>
      </c>
      <c r="N34">
        <f t="shared" si="5"/>
        <v>138.053</v>
      </c>
      <c r="O34">
        <f t="shared" si="0"/>
        <v>-21.161640597517948</v>
      </c>
      <c r="AC34">
        <f t="shared" si="14"/>
        <v>104</v>
      </c>
      <c r="AD34">
        <f t="shared" si="8"/>
        <v>13</v>
      </c>
      <c r="AE34">
        <f t="shared" si="9"/>
        <v>138.053</v>
      </c>
      <c r="AF34">
        <f t="shared" si="10"/>
        <v>-21.061640597517947</v>
      </c>
    </row>
    <row r="35" spans="3:32">
      <c r="C35">
        <v>14</v>
      </c>
      <c r="D35">
        <v>139.053</v>
      </c>
      <c r="E35">
        <v>-21.335735758142054</v>
      </c>
      <c r="I35">
        <f t="shared" si="3"/>
        <v>14</v>
      </c>
      <c r="J35" s="4">
        <f t="shared" si="16"/>
        <v>-21.335735758142054</v>
      </c>
      <c r="L35">
        <f t="shared" si="11"/>
        <v>32</v>
      </c>
      <c r="M35">
        <f t="shared" si="4"/>
        <v>14</v>
      </c>
      <c r="N35">
        <f t="shared" si="5"/>
        <v>139.053</v>
      </c>
      <c r="O35">
        <f t="shared" si="0"/>
        <v>-21.185735758142055</v>
      </c>
      <c r="AC35">
        <f t="shared" si="14"/>
        <v>105</v>
      </c>
      <c r="AD35">
        <f t="shared" si="8"/>
        <v>14</v>
      </c>
      <c r="AE35">
        <f t="shared" si="9"/>
        <v>139.053</v>
      </c>
      <c r="AF35">
        <f t="shared" si="10"/>
        <v>-21.085735758142054</v>
      </c>
    </row>
    <row r="36" spans="3:32">
      <c r="C36">
        <v>15</v>
      </c>
      <c r="D36">
        <v>140.053</v>
      </c>
      <c r="E36">
        <v>-21.366093770835732</v>
      </c>
      <c r="I36">
        <f t="shared" si="3"/>
        <v>15</v>
      </c>
      <c r="J36" s="4">
        <f t="shared" si="16"/>
        <v>-21.366093770835732</v>
      </c>
      <c r="L36">
        <f t="shared" si="11"/>
        <v>33</v>
      </c>
      <c r="M36">
        <f t="shared" si="4"/>
        <v>15</v>
      </c>
      <c r="N36">
        <f t="shared" si="5"/>
        <v>140.053</v>
      </c>
      <c r="O36">
        <f t="shared" ref="O36:O55" si="17">J36+0.15</f>
        <v>-21.216093770835734</v>
      </c>
      <c r="AC36">
        <f t="shared" si="14"/>
        <v>106</v>
      </c>
      <c r="AD36">
        <f t="shared" si="8"/>
        <v>15</v>
      </c>
      <c r="AE36">
        <f t="shared" si="9"/>
        <v>140.053</v>
      </c>
      <c r="AF36">
        <f t="shared" si="10"/>
        <v>-21.116093770835732</v>
      </c>
    </row>
    <row r="37" spans="3:32">
      <c r="C37">
        <v>16</v>
      </c>
      <c r="D37">
        <v>141.053</v>
      </c>
      <c r="E37">
        <v>-21.416682247858105</v>
      </c>
      <c r="G37">
        <f>'980029'!H752</f>
        <v>-21.410471822312861</v>
      </c>
      <c r="H37">
        <f>G37-E37</f>
        <v>6.2104255452446466E-3</v>
      </c>
      <c r="I37">
        <f t="shared" si="3"/>
        <v>16</v>
      </c>
      <c r="J37" s="4">
        <f t="shared" si="16"/>
        <v>-21.416682247858105</v>
      </c>
      <c r="L37">
        <f t="shared" si="11"/>
        <v>34</v>
      </c>
      <c r="M37">
        <f t="shared" ref="M37:M55" si="18">C37</f>
        <v>16</v>
      </c>
      <c r="N37">
        <f t="shared" si="5"/>
        <v>141.053</v>
      </c>
      <c r="O37">
        <f t="shared" si="17"/>
        <v>-21.266682247858107</v>
      </c>
      <c r="AC37">
        <f t="shared" si="14"/>
        <v>107</v>
      </c>
      <c r="AD37">
        <f t="shared" ref="AD37:AD55" si="19">C37</f>
        <v>16</v>
      </c>
      <c r="AE37">
        <f t="shared" si="9"/>
        <v>141.053</v>
      </c>
      <c r="AF37">
        <f t="shared" si="10"/>
        <v>-21.166682247858105</v>
      </c>
    </row>
    <row r="38" spans="3:32">
      <c r="C38">
        <v>-10.472000000000008</v>
      </c>
      <c r="D38">
        <v>114.58</v>
      </c>
      <c r="E38">
        <v>-20.702878782153903</v>
      </c>
      <c r="I38">
        <f t="shared" si="3"/>
        <v>-10.472000000000008</v>
      </c>
      <c r="J38" s="4">
        <f t="shared" si="16"/>
        <v>-20.702878782153903</v>
      </c>
      <c r="L38">
        <f t="shared" si="11"/>
        <v>35</v>
      </c>
      <c r="M38">
        <f t="shared" si="18"/>
        <v>-10.472000000000008</v>
      </c>
      <c r="N38">
        <f t="shared" si="5"/>
        <v>114.58</v>
      </c>
      <c r="O38">
        <f t="shared" si="17"/>
        <v>-20.552878782153904</v>
      </c>
      <c r="AC38">
        <f t="shared" si="14"/>
        <v>108</v>
      </c>
      <c r="AD38">
        <f t="shared" si="19"/>
        <v>-10.472000000000008</v>
      </c>
      <c r="AE38">
        <f t="shared" si="9"/>
        <v>114.58</v>
      </c>
      <c r="AF38">
        <f t="shared" si="10"/>
        <v>-20.452878782153903</v>
      </c>
    </row>
    <row r="39" spans="3:32">
      <c r="C39">
        <v>-10.222000000000008</v>
      </c>
      <c r="D39">
        <v>114.83</v>
      </c>
      <c r="E39">
        <v>-20.724053259729732</v>
      </c>
      <c r="I39">
        <f t="shared" si="3"/>
        <v>-10.222000000000008</v>
      </c>
      <c r="J39" s="4">
        <f t="shared" si="16"/>
        <v>-20.724053259729732</v>
      </c>
      <c r="L39">
        <f t="shared" si="11"/>
        <v>36</v>
      </c>
      <c r="M39">
        <f t="shared" si="18"/>
        <v>-10.222000000000008</v>
      </c>
      <c r="N39">
        <f t="shared" si="5"/>
        <v>114.83</v>
      </c>
      <c r="O39">
        <f t="shared" si="17"/>
        <v>-20.574053259729734</v>
      </c>
      <c r="AC39">
        <f t="shared" si="14"/>
        <v>109</v>
      </c>
      <c r="AD39">
        <f t="shared" si="19"/>
        <v>-10.222000000000008</v>
      </c>
      <c r="AE39">
        <f t="shared" si="9"/>
        <v>114.83</v>
      </c>
      <c r="AF39">
        <f t="shared" si="10"/>
        <v>-20.474053259729732</v>
      </c>
    </row>
    <row r="40" spans="3:32">
      <c r="C40">
        <v>-9.9720000000000084</v>
      </c>
      <c r="D40">
        <v>115.08</v>
      </c>
      <c r="E40">
        <v>-20.674713397043416</v>
      </c>
      <c r="I40">
        <f t="shared" si="3"/>
        <v>-9.9720000000000084</v>
      </c>
      <c r="J40" s="4">
        <f t="shared" si="16"/>
        <v>-20.674713397043416</v>
      </c>
      <c r="L40">
        <f t="shared" si="11"/>
        <v>37</v>
      </c>
      <c r="M40">
        <f t="shared" si="18"/>
        <v>-9.9720000000000084</v>
      </c>
      <c r="N40">
        <f t="shared" si="5"/>
        <v>115.08</v>
      </c>
      <c r="O40">
        <f t="shared" si="17"/>
        <v>-20.524713397043417</v>
      </c>
      <c r="AC40">
        <f t="shared" si="14"/>
        <v>110</v>
      </c>
      <c r="AD40">
        <f t="shared" si="19"/>
        <v>-9.9720000000000084</v>
      </c>
      <c r="AE40">
        <f t="shared" si="9"/>
        <v>115.08</v>
      </c>
      <c r="AF40">
        <f t="shared" si="10"/>
        <v>-20.424713397043416</v>
      </c>
    </row>
    <row r="41" spans="3:32">
      <c r="C41">
        <v>-9.7220000000000084</v>
      </c>
      <c r="D41">
        <v>115.33</v>
      </c>
      <c r="E41">
        <v>-20.676723456654141</v>
      </c>
      <c r="I41">
        <f t="shared" si="3"/>
        <v>-9.7220000000000084</v>
      </c>
      <c r="J41" s="4">
        <f t="shared" si="16"/>
        <v>-20.676723456654141</v>
      </c>
      <c r="L41">
        <f t="shared" si="11"/>
        <v>38</v>
      </c>
      <c r="M41">
        <f t="shared" si="18"/>
        <v>-9.7220000000000084</v>
      </c>
      <c r="N41">
        <f t="shared" si="5"/>
        <v>115.33</v>
      </c>
      <c r="O41">
        <f t="shared" si="17"/>
        <v>-20.526723456654143</v>
      </c>
      <c r="AC41">
        <f t="shared" si="14"/>
        <v>111</v>
      </c>
      <c r="AD41">
        <f t="shared" si="19"/>
        <v>-9.7220000000000084</v>
      </c>
      <c r="AE41">
        <f t="shared" si="9"/>
        <v>115.33</v>
      </c>
      <c r="AF41">
        <f t="shared" si="10"/>
        <v>-20.426723456654141</v>
      </c>
    </row>
    <row r="42" spans="3:32">
      <c r="C42">
        <v>-9.4720000000000084</v>
      </c>
      <c r="D42">
        <v>115.58</v>
      </c>
      <c r="E42">
        <v>-20.669948568553696</v>
      </c>
      <c r="I42">
        <f t="shared" si="3"/>
        <v>-9.4720000000000084</v>
      </c>
      <c r="J42" s="4">
        <f t="shared" si="16"/>
        <v>-20.669948568553696</v>
      </c>
      <c r="L42">
        <f t="shared" si="11"/>
        <v>39</v>
      </c>
      <c r="M42">
        <f t="shared" si="18"/>
        <v>-9.4720000000000084</v>
      </c>
      <c r="N42">
        <f t="shared" si="5"/>
        <v>115.58</v>
      </c>
      <c r="O42">
        <f t="shared" si="17"/>
        <v>-20.519948568553698</v>
      </c>
      <c r="AC42">
        <f t="shared" si="14"/>
        <v>112</v>
      </c>
      <c r="AD42">
        <f t="shared" si="19"/>
        <v>-9.4720000000000084</v>
      </c>
      <c r="AE42">
        <f t="shared" si="9"/>
        <v>115.58</v>
      </c>
      <c r="AF42">
        <f t="shared" si="10"/>
        <v>-20.419948568553696</v>
      </c>
    </row>
    <row r="43" spans="3:32">
      <c r="C43">
        <v>-9.2220000000000084</v>
      </c>
      <c r="D43">
        <v>115.83</v>
      </c>
      <c r="E43">
        <v>-20.69575981122383</v>
      </c>
      <c r="I43">
        <f t="shared" si="3"/>
        <v>-9.2220000000000084</v>
      </c>
      <c r="J43" s="4">
        <f t="shared" si="16"/>
        <v>-20.69575981122383</v>
      </c>
      <c r="L43">
        <f t="shared" si="11"/>
        <v>40</v>
      </c>
      <c r="M43">
        <f t="shared" si="18"/>
        <v>-9.2220000000000084</v>
      </c>
      <c r="N43">
        <f t="shared" si="5"/>
        <v>115.83</v>
      </c>
      <c r="O43">
        <f t="shared" si="17"/>
        <v>-20.545759811223832</v>
      </c>
      <c r="AC43">
        <f t="shared" si="14"/>
        <v>113</v>
      </c>
      <c r="AD43">
        <f t="shared" si="19"/>
        <v>-9.2220000000000084</v>
      </c>
      <c r="AE43">
        <f t="shared" si="9"/>
        <v>115.83</v>
      </c>
      <c r="AF43">
        <f t="shared" si="10"/>
        <v>-20.44575981122383</v>
      </c>
    </row>
    <row r="44" spans="3:32">
      <c r="C44">
        <v>-8.9720000000000084</v>
      </c>
      <c r="D44">
        <v>116.08</v>
      </c>
      <c r="E44">
        <v>-20.762724332988654</v>
      </c>
      <c r="I44">
        <f t="shared" si="3"/>
        <v>-8.9720000000000084</v>
      </c>
      <c r="J44" s="4">
        <f t="shared" si="16"/>
        <v>-20.762724332988654</v>
      </c>
      <c r="L44">
        <f t="shared" si="11"/>
        <v>41</v>
      </c>
      <c r="M44">
        <f t="shared" si="18"/>
        <v>-8.9720000000000084</v>
      </c>
      <c r="N44">
        <f t="shared" si="5"/>
        <v>116.08</v>
      </c>
      <c r="O44">
        <f t="shared" si="17"/>
        <v>-20.612724332988655</v>
      </c>
      <c r="AC44">
        <f t="shared" si="14"/>
        <v>114</v>
      </c>
      <c r="AD44">
        <f t="shared" si="19"/>
        <v>-8.9720000000000084</v>
      </c>
      <c r="AE44">
        <f t="shared" si="9"/>
        <v>116.08</v>
      </c>
      <c r="AF44">
        <f t="shared" si="10"/>
        <v>-20.512724332988654</v>
      </c>
    </row>
    <row r="45" spans="3:32">
      <c r="C45">
        <v>-8.7220000000000084</v>
      </c>
      <c r="D45">
        <v>116.33</v>
      </c>
      <c r="E45">
        <v>-20.851723256853862</v>
      </c>
      <c r="I45">
        <f t="shared" si="3"/>
        <v>-8.7220000000000084</v>
      </c>
      <c r="J45" s="4">
        <f t="shared" si="16"/>
        <v>-20.851723256853862</v>
      </c>
      <c r="L45">
        <f t="shared" si="11"/>
        <v>42</v>
      </c>
      <c r="M45">
        <f t="shared" si="18"/>
        <v>-8.7220000000000084</v>
      </c>
      <c r="N45">
        <f t="shared" si="5"/>
        <v>116.33</v>
      </c>
      <c r="O45">
        <f t="shared" si="17"/>
        <v>-20.701723256853864</v>
      </c>
      <c r="AC45">
        <f t="shared" si="14"/>
        <v>115</v>
      </c>
      <c r="AD45">
        <f t="shared" si="19"/>
        <v>-8.7220000000000084</v>
      </c>
      <c r="AE45">
        <f t="shared" si="9"/>
        <v>116.33</v>
      </c>
      <c r="AF45">
        <f t="shared" si="10"/>
        <v>-20.601723256853862</v>
      </c>
    </row>
    <row r="46" spans="3:32">
      <c r="C46">
        <v>-8.4720000000000084</v>
      </c>
      <c r="D46">
        <v>116.58</v>
      </c>
      <c r="E46">
        <v>-20.817840600852453</v>
      </c>
      <c r="I46">
        <f t="shared" si="3"/>
        <v>-8.4720000000000084</v>
      </c>
      <c r="J46" s="4">
        <f t="shared" si="16"/>
        <v>-20.817840600852453</v>
      </c>
      <c r="L46">
        <f t="shared" si="11"/>
        <v>43</v>
      </c>
      <c r="M46">
        <f t="shared" si="18"/>
        <v>-8.4720000000000084</v>
      </c>
      <c r="N46">
        <f t="shared" si="5"/>
        <v>116.58</v>
      </c>
      <c r="O46">
        <f t="shared" si="17"/>
        <v>-20.667840600852454</v>
      </c>
      <c r="AC46">
        <f t="shared" si="14"/>
        <v>116</v>
      </c>
      <c r="AD46">
        <f t="shared" si="19"/>
        <v>-8.4720000000000084</v>
      </c>
      <c r="AE46">
        <f t="shared" si="9"/>
        <v>116.58</v>
      </c>
      <c r="AF46">
        <f t="shared" si="10"/>
        <v>-20.567840600852453</v>
      </c>
    </row>
    <row r="47" spans="3:32">
      <c r="C47">
        <v>8.472999999999999</v>
      </c>
      <c r="D47">
        <v>133.52500000000001</v>
      </c>
      <c r="E47">
        <v>-21.384176919287057</v>
      </c>
      <c r="I47">
        <f t="shared" si="3"/>
        <v>8.472999999999999</v>
      </c>
      <c r="J47" s="4">
        <f t="shared" si="16"/>
        <v>-21.384176919287057</v>
      </c>
      <c r="L47">
        <f t="shared" si="11"/>
        <v>44</v>
      </c>
      <c r="M47">
        <f t="shared" si="18"/>
        <v>8.472999999999999</v>
      </c>
      <c r="N47">
        <f t="shared" si="5"/>
        <v>133.52500000000001</v>
      </c>
      <c r="O47">
        <f t="shared" si="17"/>
        <v>-21.234176919287059</v>
      </c>
      <c r="AC47">
        <f t="shared" si="14"/>
        <v>117</v>
      </c>
      <c r="AD47">
        <f t="shared" si="19"/>
        <v>8.472999999999999</v>
      </c>
      <c r="AE47">
        <f t="shared" si="9"/>
        <v>133.52500000000001</v>
      </c>
      <c r="AF47">
        <f t="shared" si="10"/>
        <v>-21.134176919287057</v>
      </c>
    </row>
    <row r="48" spans="3:32">
      <c r="C48">
        <v>8.722999999999999</v>
      </c>
      <c r="D48">
        <v>133.77500000000001</v>
      </c>
      <c r="E48">
        <v>-21.346386839616642</v>
      </c>
      <c r="I48">
        <f t="shared" si="3"/>
        <v>8.722999999999999</v>
      </c>
      <c r="J48" s="4">
        <f t="shared" si="16"/>
        <v>-21.346386839616642</v>
      </c>
      <c r="L48">
        <f t="shared" si="11"/>
        <v>45</v>
      </c>
      <c r="M48">
        <f t="shared" si="18"/>
        <v>8.722999999999999</v>
      </c>
      <c r="N48">
        <f t="shared" si="5"/>
        <v>133.77500000000001</v>
      </c>
      <c r="O48">
        <f t="shared" si="17"/>
        <v>-21.196386839616643</v>
      </c>
      <c r="AC48">
        <f t="shared" si="14"/>
        <v>118</v>
      </c>
      <c r="AD48">
        <f t="shared" si="19"/>
        <v>8.722999999999999</v>
      </c>
      <c r="AE48">
        <f t="shared" si="9"/>
        <v>133.77500000000001</v>
      </c>
      <c r="AF48">
        <f t="shared" si="10"/>
        <v>-21.096386839616642</v>
      </c>
    </row>
    <row r="49" spans="3:32">
      <c r="C49">
        <v>8.972999999999999</v>
      </c>
      <c r="D49">
        <v>134.02500000000001</v>
      </c>
      <c r="E49">
        <v>-21.070373097607213</v>
      </c>
      <c r="I49">
        <f t="shared" si="3"/>
        <v>8.972999999999999</v>
      </c>
      <c r="J49" s="4">
        <f t="shared" si="16"/>
        <v>-21.070373097607213</v>
      </c>
      <c r="L49">
        <f t="shared" si="11"/>
        <v>46</v>
      </c>
      <c r="M49">
        <f t="shared" si="18"/>
        <v>8.972999999999999</v>
      </c>
      <c r="N49">
        <f t="shared" si="5"/>
        <v>134.02500000000001</v>
      </c>
      <c r="O49">
        <f t="shared" si="17"/>
        <v>-20.920373097607214</v>
      </c>
      <c r="AC49">
        <f t="shared" si="14"/>
        <v>119</v>
      </c>
      <c r="AD49">
        <f t="shared" si="19"/>
        <v>8.972999999999999</v>
      </c>
      <c r="AE49">
        <f t="shared" si="9"/>
        <v>134.02500000000001</v>
      </c>
      <c r="AF49">
        <f t="shared" si="10"/>
        <v>-20.820373097607213</v>
      </c>
    </row>
    <row r="50" spans="3:32">
      <c r="C50">
        <v>9.222999999999999</v>
      </c>
      <c r="D50">
        <v>134.27500000000001</v>
      </c>
      <c r="E50">
        <v>-21.017992574885163</v>
      </c>
      <c r="I50">
        <f t="shared" si="3"/>
        <v>9.222999999999999</v>
      </c>
      <c r="J50" s="4">
        <f t="shared" si="16"/>
        <v>-21.017992574885163</v>
      </c>
      <c r="L50">
        <f t="shared" si="11"/>
        <v>47</v>
      </c>
      <c r="M50">
        <f t="shared" si="18"/>
        <v>9.222999999999999</v>
      </c>
      <c r="N50">
        <f t="shared" si="5"/>
        <v>134.27500000000001</v>
      </c>
      <c r="O50">
        <f t="shared" si="17"/>
        <v>-20.867992574885164</v>
      </c>
      <c r="AC50">
        <f t="shared" si="14"/>
        <v>120</v>
      </c>
      <c r="AD50">
        <f t="shared" si="19"/>
        <v>9.222999999999999</v>
      </c>
      <c r="AE50">
        <f t="shared" si="9"/>
        <v>134.27500000000001</v>
      </c>
      <c r="AF50">
        <f t="shared" si="10"/>
        <v>-20.767992574885163</v>
      </c>
    </row>
    <row r="51" spans="3:32">
      <c r="C51">
        <v>9.472999999999999</v>
      </c>
      <c r="D51">
        <v>134.52500000000001</v>
      </c>
      <c r="E51">
        <v>-21.054356719885885</v>
      </c>
      <c r="I51">
        <f t="shared" si="3"/>
        <v>9.472999999999999</v>
      </c>
      <c r="J51" s="4">
        <f t="shared" si="16"/>
        <v>-21.054356719885885</v>
      </c>
      <c r="L51">
        <f t="shared" si="11"/>
        <v>48</v>
      </c>
      <c r="M51">
        <f t="shared" si="18"/>
        <v>9.472999999999999</v>
      </c>
      <c r="N51">
        <f t="shared" si="5"/>
        <v>134.52500000000001</v>
      </c>
      <c r="O51">
        <f t="shared" si="17"/>
        <v>-20.904356719885886</v>
      </c>
      <c r="AC51">
        <f t="shared" si="14"/>
        <v>121</v>
      </c>
      <c r="AD51">
        <f t="shared" si="19"/>
        <v>9.472999999999999</v>
      </c>
      <c r="AE51">
        <f t="shared" si="9"/>
        <v>134.52500000000001</v>
      </c>
      <c r="AF51">
        <f t="shared" si="10"/>
        <v>-20.804356719885885</v>
      </c>
    </row>
    <row r="52" spans="3:32">
      <c r="C52">
        <v>9.722999999999999</v>
      </c>
      <c r="D52">
        <v>134.77500000000001</v>
      </c>
      <c r="E52">
        <v>-21.118769306281472</v>
      </c>
      <c r="I52">
        <f t="shared" si="3"/>
        <v>9.722999999999999</v>
      </c>
      <c r="J52" s="4">
        <f t="shared" si="16"/>
        <v>-21.118769306281472</v>
      </c>
      <c r="L52">
        <f t="shared" si="11"/>
        <v>49</v>
      </c>
      <c r="M52">
        <f t="shared" si="18"/>
        <v>9.722999999999999</v>
      </c>
      <c r="N52">
        <f t="shared" si="5"/>
        <v>134.77500000000001</v>
      </c>
      <c r="O52">
        <f t="shared" si="17"/>
        <v>-20.968769306281473</v>
      </c>
      <c r="AC52">
        <f t="shared" si="14"/>
        <v>122</v>
      </c>
      <c r="AD52">
        <f t="shared" si="19"/>
        <v>9.722999999999999</v>
      </c>
      <c r="AE52">
        <f t="shared" si="9"/>
        <v>134.77500000000001</v>
      </c>
      <c r="AF52">
        <f t="shared" si="10"/>
        <v>-20.868769306281472</v>
      </c>
    </row>
    <row r="53" spans="3:32">
      <c r="C53">
        <v>9.972999999999999</v>
      </c>
      <c r="D53">
        <v>135.02500000000001</v>
      </c>
      <c r="E53">
        <v>-21.140727833810828</v>
      </c>
      <c r="I53">
        <f t="shared" si="3"/>
        <v>9.972999999999999</v>
      </c>
      <c r="J53" s="4">
        <f t="shared" si="16"/>
        <v>-21.140727833810828</v>
      </c>
      <c r="L53">
        <f t="shared" si="11"/>
        <v>50</v>
      </c>
      <c r="M53">
        <f t="shared" si="18"/>
        <v>9.972999999999999</v>
      </c>
      <c r="N53">
        <f t="shared" si="5"/>
        <v>135.02500000000001</v>
      </c>
      <c r="O53">
        <f t="shared" si="17"/>
        <v>-20.99072783381083</v>
      </c>
      <c r="AC53">
        <f t="shared" si="14"/>
        <v>123</v>
      </c>
      <c r="AD53">
        <f t="shared" si="19"/>
        <v>9.972999999999999</v>
      </c>
      <c r="AE53">
        <f t="shared" si="9"/>
        <v>135.02500000000001</v>
      </c>
      <c r="AF53">
        <f t="shared" si="10"/>
        <v>-20.890727833810828</v>
      </c>
    </row>
    <row r="54" spans="3:32">
      <c r="C54">
        <v>10.222999999999999</v>
      </c>
      <c r="D54">
        <v>135.27500000000001</v>
      </c>
      <c r="E54">
        <v>-21.133733463444973</v>
      </c>
      <c r="I54">
        <f t="shared" si="3"/>
        <v>10.222999999999999</v>
      </c>
      <c r="J54" s="4">
        <f t="shared" si="16"/>
        <v>-21.133733463444973</v>
      </c>
      <c r="L54">
        <f t="shared" si="11"/>
        <v>51</v>
      </c>
      <c r="M54">
        <f t="shared" si="18"/>
        <v>10.222999999999999</v>
      </c>
      <c r="N54">
        <f t="shared" si="5"/>
        <v>135.27500000000001</v>
      </c>
      <c r="O54">
        <f t="shared" si="17"/>
        <v>-20.983733463444974</v>
      </c>
      <c r="AC54">
        <f t="shared" si="14"/>
        <v>124</v>
      </c>
      <c r="AD54">
        <f t="shared" si="19"/>
        <v>10.222999999999999</v>
      </c>
      <c r="AE54">
        <f t="shared" si="9"/>
        <v>135.27500000000001</v>
      </c>
      <c r="AF54">
        <f t="shared" si="10"/>
        <v>-20.883733463444973</v>
      </c>
    </row>
    <row r="55" spans="3:32">
      <c r="C55">
        <v>10.472999999999999</v>
      </c>
      <c r="D55">
        <v>135.52500000000001</v>
      </c>
      <c r="E55">
        <v>-21.171483646072776</v>
      </c>
      <c r="I55">
        <f t="shared" si="3"/>
        <v>10.472999999999999</v>
      </c>
      <c r="J55" s="4">
        <f t="shared" si="16"/>
        <v>-21.171483646072776</v>
      </c>
      <c r="L55">
        <f t="shared" si="11"/>
        <v>52</v>
      </c>
      <c r="M55">
        <f t="shared" si="18"/>
        <v>10.472999999999999</v>
      </c>
      <c r="N55">
        <f t="shared" si="5"/>
        <v>135.52500000000001</v>
      </c>
      <c r="O55">
        <f t="shared" si="17"/>
        <v>-21.021483646072777</v>
      </c>
      <c r="AC55">
        <f t="shared" si="14"/>
        <v>125</v>
      </c>
      <c r="AD55">
        <f t="shared" si="19"/>
        <v>10.472999999999999</v>
      </c>
      <c r="AE55">
        <f t="shared" si="9"/>
        <v>135.52500000000001</v>
      </c>
      <c r="AF55">
        <f t="shared" si="10"/>
        <v>-20.921483646072776</v>
      </c>
    </row>
    <row r="56" spans="3:32">
      <c r="H56">
        <f>AVERAGE(H5:H55)</f>
        <v>-3.8349088043441171E-3</v>
      </c>
    </row>
    <row r="57" spans="3:32">
      <c r="AE57" t="s">
        <v>69</v>
      </c>
      <c r="AF57">
        <f>MAX(AF4:AF55)</f>
        <v>-20.419948568553696</v>
      </c>
    </row>
    <row r="58" spans="3:32">
      <c r="N58" t="s">
        <v>68</v>
      </c>
      <c r="O58">
        <f>MAX(O4:O55)</f>
        <v>-20.519948568553698</v>
      </c>
      <c r="AE58" t="s">
        <v>89</v>
      </c>
      <c r="AF58">
        <f>MIN(AF4:AF55)</f>
        <v>-21.966287891270717</v>
      </c>
    </row>
    <row r="59" spans="3:32">
      <c r="N59" t="s">
        <v>88</v>
      </c>
      <c r="O59">
        <f>MIN(O4:O55)</f>
        <v>-22.066287891270719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980029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2013-12-24T01:36:57Z</dcterms:created>
  <dcterms:modified xsi:type="dcterms:W3CDTF">2013-12-30T05:17:39Z</dcterms:modified>
</cp:coreProperties>
</file>